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DD452325-9674-4D7B-B8F9-E286BE972B7F}" xr6:coauthVersionLast="47" xr6:coauthVersionMax="47" xr10:uidLastSave="{00000000-0000-0000-0000-000000000000}"/>
  <bookViews>
    <workbookView xWindow="-120" yWindow="-120" windowWidth="20730" windowHeight="11160" tabRatio="500" activeTab="1" xr2:uid="{00000000-000D-0000-FFFF-FFFF00000000}"/>
  </bookViews>
  <sheets>
    <sheet name="Cronograma" sheetId="1" r:id="rId1"/>
    <sheet name="Configuracion-modelosdocu.com" sheetId="2" r:id="rId2"/>
    <sheet name="Resumen" sheetId="3" r:id="rId3"/>
  </sheets>
  <definedNames>
    <definedName name="_xlnm.Print_Titles" localSheetId="0">Cronograma!$A:$H,Cronograma!$1:$12</definedName>
  </definedNames>
  <calcPr calcId="19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6" i="1" l="1"/>
  <c r="I15" i="3"/>
  <c r="C15" i="3"/>
  <c r="I14" i="3"/>
  <c r="C14" i="3"/>
  <c r="I13" i="3"/>
  <c r="C13" i="3"/>
  <c r="I12" i="3"/>
  <c r="C12" i="3"/>
  <c r="L7" i="3"/>
  <c r="J7" i="3"/>
  <c r="H7" i="3"/>
  <c r="F7" i="3"/>
  <c r="D7" i="3"/>
  <c r="B7" i="3"/>
  <c r="F40" i="1"/>
  <c r="F39" i="1"/>
  <c r="F38" i="1"/>
  <c r="F37" i="1"/>
  <c r="F36" i="1"/>
  <c r="F35" i="1"/>
  <c r="F33" i="1"/>
  <c r="F32" i="1"/>
  <c r="F31" i="1"/>
  <c r="F30" i="1"/>
  <c r="F29" i="1"/>
  <c r="F28" i="1"/>
  <c r="F26" i="1"/>
  <c r="F25" i="1"/>
  <c r="F24" i="1"/>
  <c r="F23" i="1"/>
  <c r="F22" i="1"/>
  <c r="F21" i="1"/>
  <c r="F19" i="1"/>
  <c r="F18" i="1"/>
  <c r="F17" i="1"/>
  <c r="F16" i="1"/>
  <c r="F15" i="1"/>
  <c r="F14" i="1"/>
  <c r="I12" i="1"/>
  <c r="J12" i="1" s="1"/>
  <c r="I11" i="1"/>
  <c r="J10" i="1"/>
  <c r="I10" i="1"/>
  <c r="G6" i="1"/>
  <c r="J11" i="1" l="1"/>
  <c r="K12" i="1"/>
  <c r="L12" i="1" l="1"/>
  <c r="K11" i="1"/>
  <c r="K10" i="1"/>
  <c r="L11" i="1" l="1"/>
  <c r="M12" i="1"/>
  <c r="L10" i="1"/>
  <c r="N12" i="1" l="1"/>
  <c r="M11" i="1"/>
  <c r="M10" i="1"/>
  <c r="N11" i="1" l="1"/>
  <c r="O12" i="1"/>
  <c r="N10" i="1"/>
  <c r="P12" i="1" l="1"/>
  <c r="O11" i="1"/>
  <c r="O10" i="1"/>
  <c r="P11" i="1" l="1"/>
  <c r="Q12" i="1"/>
  <c r="P10" i="1"/>
  <c r="R12" i="1" l="1"/>
  <c r="Q11" i="1"/>
  <c r="Q10" i="1"/>
  <c r="R11" i="1" l="1"/>
  <c r="S12" i="1"/>
  <c r="R10" i="1"/>
  <c r="T12" i="1" l="1"/>
  <c r="S11" i="1"/>
  <c r="S10" i="1"/>
  <c r="T11" i="1" l="1"/>
  <c r="T10" i="1"/>
  <c r="U12" i="1"/>
  <c r="V12" i="1" l="1"/>
  <c r="U11" i="1"/>
  <c r="U10" i="1"/>
  <c r="V11" i="1" l="1"/>
  <c r="V10" i="1"/>
  <c r="W12" i="1"/>
  <c r="X12" i="1" l="1"/>
  <c r="W11" i="1"/>
  <c r="W10" i="1"/>
  <c r="X11" i="1" l="1"/>
  <c r="X10" i="1"/>
  <c r="Y12" i="1"/>
  <c r="Z12" i="1" l="1"/>
  <c r="Y11" i="1"/>
  <c r="Y10" i="1"/>
  <c r="Z11" i="1" l="1"/>
  <c r="Z10" i="1"/>
  <c r="AA12" i="1"/>
  <c r="AB12" i="1" l="1"/>
  <c r="AA11" i="1"/>
  <c r="AA10" i="1"/>
  <c r="AB11" i="1" l="1"/>
  <c r="AB10" i="1"/>
  <c r="AC12" i="1"/>
  <c r="AD12" i="1" l="1"/>
  <c r="AC11" i="1"/>
  <c r="AC10" i="1"/>
  <c r="AD11" i="1" l="1"/>
  <c r="AD10" i="1"/>
  <c r="AE12" i="1"/>
  <c r="AF12" i="1" l="1"/>
  <c r="AE11" i="1"/>
  <c r="AE10" i="1"/>
  <c r="AF11" i="1" l="1"/>
  <c r="AF10" i="1"/>
  <c r="AG12" i="1"/>
  <c r="AH12" i="1" l="1"/>
  <c r="AG11" i="1"/>
  <c r="AG10" i="1"/>
  <c r="AH11" i="1" l="1"/>
  <c r="AH10" i="1"/>
  <c r="AI12" i="1"/>
  <c r="AJ12" i="1" l="1"/>
  <c r="AI11" i="1"/>
  <c r="AI10" i="1"/>
  <c r="AJ11" i="1" l="1"/>
  <c r="AJ10" i="1"/>
  <c r="AK12" i="1"/>
  <c r="AL12" i="1" l="1"/>
  <c r="AK11" i="1"/>
  <c r="AK10" i="1"/>
  <c r="AL11" i="1" l="1"/>
  <c r="AL10" i="1"/>
  <c r="AM12" i="1"/>
  <c r="AN12" i="1" l="1"/>
  <c r="AM11" i="1"/>
  <c r="AM10" i="1"/>
  <c r="AN11" i="1" l="1"/>
  <c r="AN10" i="1"/>
  <c r="AO12" i="1"/>
  <c r="AP12" i="1" l="1"/>
  <c r="AO11" i="1"/>
  <c r="AO10" i="1"/>
  <c r="AP11" i="1" l="1"/>
  <c r="AP10" i="1"/>
  <c r="AQ12" i="1"/>
  <c r="AR12" i="1" l="1"/>
  <c r="AQ11" i="1"/>
  <c r="AQ10" i="1"/>
  <c r="AR11" i="1" l="1"/>
  <c r="AR10" i="1"/>
  <c r="AS12" i="1"/>
  <c r="AT12" i="1" l="1"/>
  <c r="AS11" i="1"/>
  <c r="AS10" i="1"/>
  <c r="AT11" i="1" l="1"/>
  <c r="AT10" i="1"/>
  <c r="AU12" i="1"/>
  <c r="AV12" i="1" l="1"/>
  <c r="AU11" i="1"/>
  <c r="AU10" i="1"/>
  <c r="AV11" i="1" l="1"/>
  <c r="AV10" i="1"/>
  <c r="AW12" i="1"/>
  <c r="AX12" i="1" l="1"/>
  <c r="AW11" i="1"/>
  <c r="AW10" i="1"/>
  <c r="AX11" i="1" l="1"/>
  <c r="AX10" i="1"/>
  <c r="AY12" i="1"/>
  <c r="AZ12" i="1" l="1"/>
  <c r="AY11" i="1"/>
  <c r="AY10" i="1"/>
  <c r="AZ11" i="1" l="1"/>
  <c r="AZ10" i="1"/>
  <c r="BA12" i="1"/>
  <c r="BB12" i="1" l="1"/>
  <c r="BA11" i="1"/>
  <c r="BA10" i="1"/>
  <c r="BB11" i="1" l="1"/>
  <c r="BB10" i="1"/>
  <c r="BC12" i="1"/>
  <c r="BD12" i="1" l="1"/>
  <c r="BC11" i="1"/>
  <c r="BC10" i="1"/>
  <c r="BD11" i="1" l="1"/>
  <c r="BD10" i="1"/>
  <c r="BE12" i="1"/>
  <c r="BF12" i="1" l="1"/>
  <c r="BE11" i="1"/>
  <c r="BE10" i="1"/>
  <c r="BF11" i="1" l="1"/>
  <c r="BF10" i="1"/>
  <c r="BG12" i="1"/>
  <c r="BH12" i="1" l="1"/>
  <c r="BG11" i="1"/>
  <c r="BG10" i="1"/>
  <c r="BH11" i="1" l="1"/>
  <c r="BH10" i="1"/>
  <c r="BI12" i="1"/>
  <c r="BJ12" i="1" l="1"/>
  <c r="BI11" i="1"/>
  <c r="BI10" i="1"/>
  <c r="BJ11" i="1" l="1"/>
  <c r="BJ10" i="1"/>
  <c r="BK12" i="1"/>
  <c r="BL12" i="1" l="1"/>
  <c r="BK11" i="1"/>
  <c r="BK10" i="1"/>
  <c r="BL11" i="1" l="1"/>
  <c r="BL10" i="1"/>
  <c r="BM12" i="1"/>
  <c r="BN12" i="1" l="1"/>
  <c r="BM11" i="1"/>
  <c r="BM10" i="1"/>
  <c r="BN11" i="1" l="1"/>
  <c r="BN10" i="1"/>
  <c r="BO12" i="1"/>
  <c r="BP12" i="1" l="1"/>
  <c r="BO11" i="1"/>
  <c r="BO10" i="1"/>
  <c r="BP11" i="1" l="1"/>
  <c r="BP10" i="1"/>
</calcChain>
</file>

<file path=xl/sharedStrings.xml><?xml version="1.0" encoding="utf-8"?>
<sst xmlns="http://schemas.openxmlformats.org/spreadsheetml/2006/main" count="156" uniqueCount="97">
  <si>
    <t>[ TU LOGO ]</t>
  </si>
  <si>
    <t>CRONOGRAMA DE ACTIVIDADES</t>
  </si>
  <si>
    <t>PLANTILLA PROFESIONAL PARA LA GESTION DE PROYECTOS  ·  ADAPTABLE A CUALQUIER EQUIPO O SECTOR</t>
  </si>
  <si>
    <t>PROYECTO</t>
  </si>
  <si>
    <t>Nombre del Proyecto</t>
  </si>
  <si>
    <t>PM</t>
  </si>
  <si>
    <t>Ana Torres</t>
  </si>
  <si>
    <t>INICIO</t>
  </si>
  <si>
    <t>FIN EST.</t>
  </si>
  <si>
    <t>ACTUALIZ.</t>
  </si>
  <si>
    <t>LEYENDA:</t>
  </si>
  <si>
    <t>Completado</t>
  </si>
  <si>
    <t>En Proceso</t>
  </si>
  <si>
    <t>Atrasado</t>
  </si>
  <si>
    <t>Sin Iniciar</t>
  </si>
  <si>
    <t>Hoy</t>
  </si>
  <si>
    <t>ACTIVIDAD</t>
  </si>
  <si>
    <t>RESPONSABLE</t>
  </si>
  <si>
    <t>DIAS</t>
  </si>
  <si>
    <t>FIN</t>
  </si>
  <si>
    <t>AVANCE</t>
  </si>
  <si>
    <t>ESTADO</t>
  </si>
  <si>
    <t xml:space="preserve">  FASE 1  -  INICIO Y PLANIFICACION</t>
  </si>
  <si>
    <t>Reunion de kickoff con el equipo</t>
  </si>
  <si>
    <t>Definicion de alcance y objetivos</t>
  </si>
  <si>
    <t>Luis Ramirez</t>
  </si>
  <si>
    <t>Analisis de requerimientos</t>
  </si>
  <si>
    <t>Sofia Vega</t>
  </si>
  <si>
    <t>Elaboracion del cronograma</t>
  </si>
  <si>
    <t>Diego Castro</t>
  </si>
  <si>
    <t>Asignacion de recursos</t>
  </si>
  <si>
    <t>Mariana Ruiz</t>
  </si>
  <si>
    <t>Aprobacion del plan de proyecto</t>
  </si>
  <si>
    <t xml:space="preserve">  FASE 2  -  DISENO Y DESARROLLO</t>
  </si>
  <si>
    <t>Diseno de la solucion</t>
  </si>
  <si>
    <t>Revision y validacion del diseno</t>
  </si>
  <si>
    <t>Desarrollo - Modulo 1</t>
  </si>
  <si>
    <t>Desarrollo - Modulo 2</t>
  </si>
  <si>
    <t>Pruebas unitarias</t>
  </si>
  <si>
    <t>Ajustes de diseno</t>
  </si>
  <si>
    <t xml:space="preserve">  FASE 3  -  EJECUCION Y PRUEBAS</t>
  </si>
  <si>
    <t>Integracion de componentes</t>
  </si>
  <si>
    <t>Pruebas de integracion</t>
  </si>
  <si>
    <t>Pruebas de usuario (UAT)</t>
  </si>
  <si>
    <t>Correccion de errores</t>
  </si>
  <si>
    <t>Capacitacion al equipo</t>
  </si>
  <si>
    <t>Validacion final del cliente</t>
  </si>
  <si>
    <t xml:space="preserve">  FASE 4  -  CIERRE Y ENTREGA</t>
  </si>
  <si>
    <t>Documentacion del proyecto</t>
  </si>
  <si>
    <t>Entrega final al cliente</t>
  </si>
  <si>
    <t>Reunion de cierre</t>
  </si>
  <si>
    <t>Lecciones aprendidas</t>
  </si>
  <si>
    <t>Archivo de documentacion</t>
  </si>
  <si>
    <t>Evaluacion post-proyecto</t>
  </si>
  <si>
    <t>CONFIGURACION</t>
  </si>
  <si>
    <t>LISTAS EDITABLES Y GUIA RAPIDA DE USO</t>
  </si>
  <si>
    <t>EQUIPO / RESPONSABLES</t>
  </si>
  <si>
    <t>ESTADOS</t>
  </si>
  <si>
    <t>Nombre</t>
  </si>
  <si>
    <t>Estado</t>
  </si>
  <si>
    <t>* No cambies estos
  4 nombres: estan
  ligados al color
  del cronograma.</t>
  </si>
  <si>
    <t>GUIA RAPIDA DE USO</t>
  </si>
  <si>
    <t>1.</t>
  </si>
  <si>
    <t>Completa los datos del proyecto (nombre, PM, fecha de inicio) en la parte superior de la hoja "Cronograma".</t>
  </si>
  <si>
    <t>2.</t>
  </si>
  <si>
    <t>Edita o agrega actividades dentro de cada fase. Si necesitas mas filas, inserta una nueva dentro del bloque de la fase para heredar el formato.</t>
  </si>
  <si>
    <t>3.</t>
  </si>
  <si>
    <t>Define la fecha de inicio y la duracion en dias habiles de cada actividad: la fecha de fin y la posicion en el calendario se calculan solas.</t>
  </si>
  <si>
    <t>4.</t>
  </si>
  <si>
    <t>Actualiza el Avance (%) y el Estado de cada actividad (lista desplegable); la barra del cronograma cambia de color automaticamente.</t>
  </si>
  <si>
    <t>5.</t>
  </si>
  <si>
    <t>Agrega o quita nombres del equipo en la lista "Equipo / Responsables" de esta hoja; apareceran en el desplegable de Responsable.</t>
  </si>
  <si>
    <t>6.</t>
  </si>
  <si>
    <t>Revisa el avance general del proyecto y los graficos en la hoja "Resumen".</t>
  </si>
  <si>
    <t>7.</t>
  </si>
  <si>
    <t>La columna dorada marca el dia de hoy en el cronograma; se actualiza sola cada vez que abres el archivo.</t>
  </si>
  <si>
    <t>RESUMEN EJECUTIVO</t>
  </si>
  <si>
    <t>INDICADORES Y AVANCE GENERAL DEL PROYECTO</t>
  </si>
  <si>
    <t>TOTAL ACTIVIDADES</t>
  </si>
  <si>
    <t>COMPLETADAS</t>
  </si>
  <si>
    <t>EN PROCESO</t>
  </si>
  <si>
    <t>ATRASADAS</t>
  </si>
  <si>
    <t>SIN INICIAR</t>
  </si>
  <si>
    <t>AVANCE GENERAL</t>
  </si>
  <si>
    <t>DISTRIBUCION POR ESTADO</t>
  </si>
  <si>
    <t>AVANCE PROMEDIO POR FASE</t>
  </si>
  <si>
    <t>Cant.</t>
  </si>
  <si>
    <t>Fase</t>
  </si>
  <si>
    <t>Avance</t>
  </si>
  <si>
    <t>Fase 1</t>
  </si>
  <si>
    <t>Fase 2</t>
  </si>
  <si>
    <t>Fase 3</t>
  </si>
  <si>
    <t>Fase 4</t>
  </si>
  <si>
    <t>https://modelosdocu.com/</t>
  </si>
  <si>
    <t xml:space="preserve">La plantilla es gratuita para uso personal </t>
  </si>
  <si>
    <t xml:space="preserve">ENCUENTRA MAS MODELOS Y PLANTILLAS EN: </t>
  </si>
  <si>
    <t xml:space="preserve">Prohibida la venta o modificación para su comercialización sin previa autorización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</si>
</sst>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yy"/>
    <numFmt numFmtId="165" formatCode="dd/mm/yy"/>
    <numFmt numFmtId="166" formatCode="d"/>
  </numFmts>
  <fonts count="40" x14ac:knownFonts="1">
    <font>
      <sz val="11"/>
      <color theme="1"/>
      <name val="Calibri"/>
      <family val="2"/>
      <charset val="1"/>
    </font>
    <font>
      <i/>
      <sz val="9"/>
      <color rgb="FF8FA0BD"/>
      <name val="Arial"/>
      <family val="2"/>
    </font>
    <font>
      <b/>
      <sz val="20"/>
      <color rgb="FFFFFFFF"/>
      <name val="Arial"/>
      <family val="2"/>
    </font>
    <font>
      <sz val="9"/>
      <color rgb="FFC9A463"/>
      <name val="Arial"/>
      <family val="2"/>
    </font>
    <font>
      <b/>
      <sz val="9"/>
      <color rgb="FFFFFFFF"/>
      <name val="Arial"/>
      <family val="2"/>
    </font>
    <font>
      <b/>
      <sz val="10"/>
      <color rgb="FF1450A3"/>
      <name val="Arial"/>
      <family val="2"/>
    </font>
    <font>
      <sz val="10"/>
      <color rgb="FF1450A3"/>
      <name val="Arial"/>
      <family val="2"/>
    </font>
    <font>
      <sz val="10"/>
      <color rgb="FF1F2937"/>
      <name val="Arial"/>
      <family val="2"/>
    </font>
    <font>
      <b/>
      <sz val="8.5"/>
      <color rgb="FF70788C"/>
      <name val="Arial"/>
      <family val="2"/>
    </font>
    <font>
      <sz val="8.5"/>
      <color rgb="FF1F2937"/>
      <name val="Arial"/>
      <family val="2"/>
    </font>
    <font>
      <i/>
      <sz val="8.5"/>
      <color rgb="FF1F2937"/>
      <name val="Arial"/>
      <family val="2"/>
    </font>
    <font>
      <b/>
      <sz val="7.5"/>
      <color rgb="FFC9A463"/>
      <name val="Arial"/>
      <family val="2"/>
    </font>
    <font>
      <sz val="7.5"/>
      <color rgb="FFC9D2E0"/>
      <name val="Arial"/>
      <family val="2"/>
    </font>
    <font>
      <b/>
      <sz val="8.5"/>
      <color rgb="FFFFFFFF"/>
      <name val="Arial"/>
      <family val="2"/>
    </font>
    <font>
      <b/>
      <sz val="10"/>
      <color rgb="FFFFFFFF"/>
      <name val="Arial"/>
      <family val="2"/>
    </font>
    <font>
      <sz val="9.5"/>
      <color rgb="FF1F2937"/>
      <name val="Arial"/>
      <family val="2"/>
    </font>
    <font>
      <sz val="9"/>
      <color rgb="FF1450A3"/>
      <name val="Arial"/>
      <family val="2"/>
    </font>
    <font>
      <sz val="9"/>
      <color rgb="FF1F2937"/>
      <name val="Arial"/>
      <family val="2"/>
    </font>
    <font>
      <b/>
      <sz val="9"/>
      <color rgb="FF1450A3"/>
      <name val="Arial"/>
      <family val="2"/>
    </font>
    <font>
      <b/>
      <sz val="8.5"/>
      <color rgb="FF1450A3"/>
      <name val="Arial"/>
      <family val="2"/>
    </font>
    <font>
      <b/>
      <sz val="18"/>
      <color rgb="FFFFFFFF"/>
      <name val="Arial"/>
      <family val="2"/>
    </font>
    <font>
      <b/>
      <sz val="10.5"/>
      <color rgb="FF1B2A4A"/>
      <name val="Arial"/>
      <family val="2"/>
    </font>
    <font>
      <b/>
      <sz val="9"/>
      <color rgb="FF70788C"/>
      <name val="Arial"/>
      <family val="2"/>
    </font>
    <font>
      <sz val="9.5"/>
      <color rgb="FF1450A3"/>
      <name val="Arial"/>
      <family val="2"/>
    </font>
    <font>
      <b/>
      <sz val="9.5"/>
      <color rgb="FF1F2937"/>
      <name val="Arial"/>
      <family val="2"/>
    </font>
    <font>
      <sz val="9.5"/>
      <color rgb="FF70788C"/>
      <name val="Arial"/>
      <family val="2"/>
    </font>
    <font>
      <b/>
      <sz val="9.5"/>
      <color rgb="FFA9803F"/>
      <name val="Arial"/>
      <family val="2"/>
    </font>
    <font>
      <b/>
      <sz val="7.5"/>
      <color rgb="FF70788C"/>
      <name val="Arial"/>
      <family val="2"/>
    </font>
    <font>
      <b/>
      <sz val="20"/>
      <color rgb="FF1B2A4A"/>
      <name val="Arial"/>
      <family val="2"/>
    </font>
    <font>
      <b/>
      <sz val="20"/>
      <color rgb="FF5B8C5A"/>
      <name val="Arial"/>
      <family val="2"/>
    </font>
    <font>
      <b/>
      <sz val="20"/>
      <color rgb="FF4A7FA7"/>
      <name val="Arial"/>
      <family val="2"/>
    </font>
    <font>
      <b/>
      <sz val="20"/>
      <color rgb="FFC1666B"/>
      <name val="Arial"/>
      <family val="2"/>
    </font>
    <font>
      <b/>
      <sz val="20"/>
      <color rgb="FF70788C"/>
      <name val="Arial"/>
      <family val="2"/>
    </font>
    <font>
      <b/>
      <sz val="20"/>
      <color rgb="FFA9803F"/>
      <name val="Arial"/>
      <family val="2"/>
    </font>
    <font>
      <b/>
      <sz val="9"/>
      <color rgb="FF1B2A4A"/>
      <name val="Arial"/>
      <family val="2"/>
    </font>
    <font>
      <i/>
      <sz val="9"/>
      <color rgb="FF70788C"/>
      <name val="Arial"/>
      <family val="2"/>
    </font>
    <font>
      <u/>
      <sz val="11"/>
      <color theme="10"/>
      <name val="Calibri"/>
      <family val="2"/>
      <charset val="1"/>
    </font>
    <font>
      <b/>
      <sz val="11"/>
      <color theme="1"/>
      <name val="Calibri"/>
      <family val="2"/>
    </font>
    <font>
      <b/>
      <sz val="11"/>
      <color rgb="FF7030A0"/>
      <name val="Calibri"/>
      <family val="2"/>
    </font>
    <font>
      <b/>
      <sz val="11"/>
      <color rgb="FF0070C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1B2A4A"/>
        <bgColor rgb="FF1F2937"/>
      </patternFill>
    </fill>
    <fill>
      <patternFill patternType="solid">
        <fgColor rgb="FFC9A463"/>
        <bgColor rgb="FFA9803F"/>
      </patternFill>
    </fill>
    <fill>
      <patternFill patternType="solid">
        <fgColor rgb="FFF7F8FA"/>
        <bgColor rgb="FFF1F3F6"/>
      </patternFill>
    </fill>
    <fill>
      <patternFill patternType="solid">
        <fgColor rgb="FF32486B"/>
        <bgColor rgb="FF243B5E"/>
      </patternFill>
    </fill>
    <fill>
      <patternFill patternType="solid">
        <fgColor rgb="FFFFFFFF"/>
        <bgColor rgb="FFF7F8FA"/>
      </patternFill>
    </fill>
    <fill>
      <patternFill patternType="solid">
        <fgColor rgb="FF5B8C5A"/>
        <bgColor rgb="FF6B7280"/>
      </patternFill>
    </fill>
    <fill>
      <patternFill patternType="solid">
        <fgColor rgb="FF4A7FA7"/>
        <bgColor rgb="FF4F81BD"/>
      </patternFill>
    </fill>
    <fill>
      <patternFill patternType="solid">
        <fgColor rgb="FFC1666B"/>
        <bgColor rgb="FFA9803F"/>
      </patternFill>
    </fill>
    <fill>
      <patternFill patternType="solid">
        <fgColor rgb="FFC7CCD4"/>
        <bgColor rgb="FFC9D2E0"/>
      </patternFill>
    </fill>
    <fill>
      <patternFill patternType="solid">
        <fgColor rgb="FF243B5E"/>
        <bgColor rgb="FF32486B"/>
      </patternFill>
    </fill>
  </fills>
  <borders count="19">
    <border>
      <left/>
      <right/>
      <top/>
      <bottom/>
      <diagonal/>
    </border>
    <border>
      <left style="thin">
        <color rgb="FFE7E9ED"/>
      </left>
      <right style="thin">
        <color rgb="FFE7E9ED"/>
      </right>
      <top style="thin">
        <color rgb="FFE7E9ED"/>
      </top>
      <bottom style="thin">
        <color rgb="FFE7E9ED"/>
      </bottom>
      <diagonal/>
    </border>
    <border>
      <left style="thin">
        <color rgb="FFD9DCE3"/>
      </left>
      <right style="thin">
        <color rgb="FFD9DCE3"/>
      </right>
      <top style="thin">
        <color rgb="FFD9DCE3"/>
      </top>
      <bottom style="thin">
        <color rgb="FFD9DCE3"/>
      </bottom>
      <diagonal/>
    </border>
    <border>
      <left/>
      <right/>
      <top style="medium">
        <color rgb="FF1B2A4A"/>
      </top>
      <bottom/>
      <diagonal/>
    </border>
    <border>
      <left style="thin">
        <color rgb="FF1B2A4A"/>
      </left>
      <right style="thin">
        <color rgb="FF1B2A4A"/>
      </right>
      <top style="medium">
        <color rgb="FF1B2A4A"/>
      </top>
      <bottom/>
      <diagonal/>
    </border>
    <border>
      <left/>
      <right style="thin">
        <color rgb="FF9FAFC7"/>
      </right>
      <top/>
      <bottom/>
      <diagonal/>
    </border>
    <border>
      <left style="thin">
        <color rgb="FF243B5E"/>
      </left>
      <right style="thin">
        <color rgb="FF243B5E"/>
      </right>
      <top/>
      <bottom/>
      <diagonal/>
    </border>
    <border>
      <left style="thin">
        <color rgb="FF243B5E"/>
      </left>
      <right style="thin">
        <color rgb="FF9FAFC7"/>
      </right>
      <top/>
      <bottom/>
      <diagonal/>
    </border>
    <border>
      <left style="thin">
        <color rgb="FF243B5E"/>
      </left>
      <right style="thin">
        <color rgb="FF243B5E"/>
      </right>
      <top style="thin">
        <color rgb="FF1B2A4A"/>
      </top>
      <bottom style="medium">
        <color rgb="FFC9A463"/>
      </bottom>
      <diagonal/>
    </border>
    <border>
      <left style="thin">
        <color rgb="FF243B5E"/>
      </left>
      <right style="thin">
        <color rgb="FF9FAFC7"/>
      </right>
      <top style="thin">
        <color rgb="FF1B2A4A"/>
      </top>
      <bottom style="medium">
        <color rgb="FFC9A463"/>
      </bottom>
      <diagonal/>
    </border>
    <border>
      <left/>
      <right/>
      <top style="thin">
        <color rgb="FF1B2A4A"/>
      </top>
      <bottom style="thin">
        <color rgb="FF1B2A4A"/>
      </bottom>
      <diagonal/>
    </border>
    <border>
      <left style="thin">
        <color rgb="FFE7E9ED"/>
      </left>
      <right style="thin">
        <color rgb="FFE7E9ED"/>
      </right>
      <top style="thin">
        <color rgb="FFE7E9ED"/>
      </top>
      <bottom style="medium">
        <color rgb="FF1B2A4A"/>
      </bottom>
      <diagonal/>
    </border>
    <border>
      <left/>
      <right/>
      <top/>
      <bottom style="medium">
        <color rgb="FFC9A463"/>
      </bottom>
      <diagonal/>
    </border>
    <border>
      <left/>
      <right/>
      <top style="thin">
        <color rgb="FFD9DCE3"/>
      </top>
      <bottom/>
      <diagonal/>
    </border>
    <border>
      <left/>
      <right/>
      <top/>
      <bottom style="medium">
        <color rgb="FF1B2A4A"/>
      </bottom>
      <diagonal/>
    </border>
    <border>
      <left/>
      <right/>
      <top/>
      <bottom style="medium">
        <color rgb="FF5B8C5A"/>
      </bottom>
      <diagonal/>
    </border>
    <border>
      <left/>
      <right/>
      <top/>
      <bottom style="medium">
        <color rgb="FF4A7FA7"/>
      </bottom>
      <diagonal/>
    </border>
    <border>
      <left/>
      <right/>
      <top/>
      <bottom style="medium">
        <color rgb="FFC1666B"/>
      </bottom>
      <diagonal/>
    </border>
    <border>
      <left/>
      <right/>
      <top/>
      <bottom style="medium">
        <color rgb="FFC7CCD4"/>
      </bottom>
      <diagonal/>
    </border>
  </borders>
  <cellStyleXfs count="2">
    <xf numFmtId="0" fontId="0" fillId="0" borderId="0"/>
    <xf numFmtId="0" fontId="36" fillId="0" borderId="0" applyNumberFormat="0" applyFill="0" applyBorder="0" applyAlignment="0" applyProtection="0"/>
  </cellStyleXfs>
  <cellXfs count="75">
    <xf numFmtId="0" fontId="0" fillId="0" borderId="0" xfId="0"/>
    <xf numFmtId="0" fontId="0" fillId="4" borderId="0" xfId="0" applyFill="1"/>
    <xf numFmtId="0" fontId="4" fillId="5" borderId="1" xfId="0" applyFont="1" applyFill="1" applyBorder="1" applyAlignment="1">
      <alignment horizontal="left" vertical="center" indent="1"/>
    </xf>
    <xf numFmtId="164" fontId="6" fillId="6" borderId="1" xfId="0" applyNumberFormat="1" applyFont="1" applyFill="1" applyBorder="1" applyAlignment="1">
      <alignment horizontal="left" vertical="center" indent="1"/>
    </xf>
    <xf numFmtId="165" fontId="7" fillId="6" borderId="1" xfId="0" applyNumberFormat="1" applyFont="1" applyFill="1" applyBorder="1" applyAlignment="1">
      <alignment horizontal="left" vertical="center" indent="1"/>
    </xf>
    <xf numFmtId="0" fontId="4" fillId="4" borderId="1" xfId="0" applyFont="1" applyFill="1" applyBorder="1" applyAlignment="1">
      <alignment horizontal="left" vertical="center" indent="1"/>
    </xf>
    <xf numFmtId="0" fontId="8" fillId="0" borderId="0" xfId="0" applyFont="1" applyAlignment="1">
      <alignment horizontal="left" vertical="center"/>
    </xf>
    <xf numFmtId="0" fontId="0" fillId="7" borderId="2" xfId="0" applyFill="1" applyBorder="1"/>
    <xf numFmtId="0" fontId="0" fillId="8" borderId="2" xfId="0" applyFill="1" applyBorder="1"/>
    <xf numFmtId="0" fontId="0" fillId="9" borderId="2" xfId="0" applyFill="1" applyBorder="1"/>
    <xf numFmtId="0" fontId="0" fillId="10" borderId="2" xfId="0" applyFill="1" applyBorder="1"/>
    <xf numFmtId="0" fontId="0" fillId="3" borderId="2" xfId="0" applyFill="1" applyBorder="1"/>
    <xf numFmtId="0" fontId="0" fillId="6" borderId="3" xfId="0" applyFill="1" applyBorder="1"/>
    <xf numFmtId="0" fontId="11" fillId="2" borderId="0" xfId="0" applyFont="1" applyFill="1" applyAlignment="1">
      <alignment horizontal="left" vertical="center"/>
    </xf>
    <xf numFmtId="0" fontId="11" fillId="2" borderId="5" xfId="0" applyFont="1" applyFill="1" applyBorder="1" applyAlignment="1">
      <alignment horizontal="left" vertical="center"/>
    </xf>
    <xf numFmtId="0" fontId="0" fillId="6" borderId="0" xfId="0" applyFill="1"/>
    <xf numFmtId="0" fontId="12" fillId="11" borderId="6" xfId="0" applyFont="1" applyFill="1" applyBorder="1" applyAlignment="1">
      <alignment horizontal="center" vertical="center"/>
    </xf>
    <xf numFmtId="0" fontId="12" fillId="11" borderId="7" xfId="0" applyFont="1" applyFill="1" applyBorder="1" applyAlignment="1">
      <alignment horizontal="center" vertical="center"/>
    </xf>
    <xf numFmtId="166" fontId="13" fillId="2" borderId="8" xfId="0" applyNumberFormat="1" applyFont="1" applyFill="1" applyBorder="1" applyAlignment="1">
      <alignment horizontal="center" vertical="center"/>
    </xf>
    <xf numFmtId="166" fontId="13" fillId="2" borderId="9" xfId="0" applyNumberFormat="1" applyFont="1" applyFill="1" applyBorder="1" applyAlignment="1">
      <alignment horizontal="center" vertical="center"/>
    </xf>
    <xf numFmtId="0" fontId="0" fillId="5" borderId="0" xfId="0" applyFill="1"/>
    <xf numFmtId="0" fontId="0" fillId="0" borderId="1" xfId="0" applyBorder="1"/>
    <xf numFmtId="0" fontId="15" fillId="0" borderId="1" xfId="0" applyFont="1" applyBorder="1" applyAlignment="1">
      <alignment horizontal="left" vertical="center" indent="1"/>
    </xf>
    <xf numFmtId="0" fontId="16" fillId="0" borderId="1" xfId="0" applyFont="1" applyBorder="1" applyAlignment="1">
      <alignment horizontal="left" vertical="center" indent="1"/>
    </xf>
    <xf numFmtId="165" fontId="16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65" fontId="17" fillId="0" borderId="1" xfId="0" applyNumberFormat="1" applyFont="1" applyBorder="1" applyAlignment="1">
      <alignment horizontal="center" vertical="center"/>
    </xf>
    <xf numFmtId="9" fontId="18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0" fillId="0" borderId="11" xfId="0" applyBorder="1"/>
    <xf numFmtId="0" fontId="15" fillId="0" borderId="11" xfId="0" applyFont="1" applyBorder="1" applyAlignment="1">
      <alignment horizontal="left" vertical="center" indent="1"/>
    </xf>
    <xf numFmtId="0" fontId="16" fillId="0" borderId="11" xfId="0" applyFont="1" applyBorder="1" applyAlignment="1">
      <alignment horizontal="left" vertical="center" indent="1"/>
    </xf>
    <xf numFmtId="165" fontId="16" fillId="0" borderId="11" xfId="0" applyNumberFormat="1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165" fontId="17" fillId="0" borderId="11" xfId="0" applyNumberFormat="1" applyFont="1" applyBorder="1" applyAlignment="1">
      <alignment horizontal="center" vertical="center"/>
    </xf>
    <xf numFmtId="9" fontId="18" fillId="0" borderId="11" xfId="0" applyNumberFormat="1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2" fillId="4" borderId="1" xfId="0" applyFont="1" applyFill="1" applyBorder="1"/>
    <xf numFmtId="0" fontId="23" fillId="0" borderId="1" xfId="0" applyFont="1" applyBorder="1" applyAlignment="1">
      <alignment horizontal="left" vertical="center" indent="1"/>
    </xf>
    <xf numFmtId="0" fontId="24" fillId="0" borderId="1" xfId="0" applyFont="1" applyBorder="1" applyAlignment="1">
      <alignment horizontal="left" vertical="center" indent="1"/>
    </xf>
    <xf numFmtId="0" fontId="25" fillId="0" borderId="1" xfId="0" applyFont="1" applyBorder="1" applyAlignment="1">
      <alignment horizontal="left" vertical="center" indent="1"/>
    </xf>
    <xf numFmtId="0" fontId="26" fillId="0" borderId="0" xfId="0" applyFont="1" applyAlignment="1">
      <alignment horizontal="center" vertical="top"/>
    </xf>
    <xf numFmtId="0" fontId="8" fillId="0" borderId="0" xfId="0" applyFont="1"/>
    <xf numFmtId="0" fontId="17" fillId="0" borderId="0" xfId="0" applyFont="1"/>
    <xf numFmtId="0" fontId="0" fillId="7" borderId="0" xfId="0" applyFill="1"/>
    <xf numFmtId="9" fontId="34" fillId="0" borderId="0" xfId="0" applyNumberFormat="1" applyFont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36" fillId="0" borderId="0" xfId="1"/>
    <xf numFmtId="0" fontId="37" fillId="0" borderId="0" xfId="0" applyFont="1"/>
    <xf numFmtId="0" fontId="38" fillId="0" borderId="0" xfId="0" applyFont="1"/>
    <xf numFmtId="0" fontId="39" fillId="0" borderId="0" xfId="0" applyFont="1"/>
    <xf numFmtId="0" fontId="14" fillId="5" borderId="10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" fillId="2" borderId="0" xfId="0" applyFont="1" applyFill="1" applyAlignment="1">
      <alignment horizontal="left" vertical="center" indent="1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3" borderId="0" xfId="0" applyFill="1"/>
    <xf numFmtId="0" fontId="5" fillId="6" borderId="1" xfId="0" applyFont="1" applyFill="1" applyBorder="1" applyAlignment="1">
      <alignment horizontal="left" vertical="center" indent="1"/>
    </xf>
    <xf numFmtId="0" fontId="6" fillId="6" borderId="1" xfId="0" applyFont="1" applyFill="1" applyBorder="1" applyAlignment="1">
      <alignment horizontal="left" vertical="center" indent="1"/>
    </xf>
    <xf numFmtId="0" fontId="15" fillId="0" borderId="0" xfId="0" applyFont="1" applyAlignment="1">
      <alignment horizontal="left" vertical="top" wrapText="1"/>
    </xf>
    <xf numFmtId="0" fontId="35" fillId="0" borderId="0" xfId="0" applyFont="1" applyAlignment="1">
      <alignment horizontal="left" vertical="top" wrapText="1"/>
    </xf>
    <xf numFmtId="0" fontId="21" fillId="0" borderId="12" xfId="0" applyFont="1" applyBorder="1" applyAlignment="1">
      <alignment horizontal="left" vertical="center"/>
    </xf>
    <xf numFmtId="0" fontId="20" fillId="2" borderId="0" xfId="0" applyFont="1" applyFill="1" applyAlignment="1">
      <alignment horizontal="center" vertical="center"/>
    </xf>
    <xf numFmtId="0" fontId="17" fillId="0" borderId="0" xfId="0" applyFont="1"/>
    <xf numFmtId="9" fontId="33" fillId="4" borderId="12" xfId="0" applyNumberFormat="1" applyFont="1" applyFill="1" applyBorder="1" applyAlignment="1">
      <alignment horizontal="center" vertical="center"/>
    </xf>
    <xf numFmtId="1" fontId="28" fillId="4" borderId="14" xfId="0" applyNumberFormat="1" applyFont="1" applyFill="1" applyBorder="1" applyAlignment="1">
      <alignment horizontal="center" vertical="center"/>
    </xf>
    <xf numFmtId="1" fontId="29" fillId="4" borderId="15" xfId="0" applyNumberFormat="1" applyFont="1" applyFill="1" applyBorder="1" applyAlignment="1">
      <alignment horizontal="center" vertical="center"/>
    </xf>
    <xf numFmtId="1" fontId="30" fillId="4" borderId="16" xfId="0" applyNumberFormat="1" applyFont="1" applyFill="1" applyBorder="1" applyAlignment="1">
      <alignment horizontal="center" vertical="center"/>
    </xf>
    <xf numFmtId="1" fontId="31" fillId="4" borderId="17" xfId="0" applyNumberFormat="1" applyFont="1" applyFill="1" applyBorder="1" applyAlignment="1">
      <alignment horizontal="center" vertical="center"/>
    </xf>
    <xf numFmtId="1" fontId="32" fillId="4" borderId="18" xfId="0" applyNumberFormat="1" applyFont="1" applyFill="1" applyBorder="1" applyAlignment="1">
      <alignment horizontal="center" vertical="center"/>
    </xf>
    <xf numFmtId="0" fontId="27" fillId="4" borderId="13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14">
    <dxf>
      <border diagonalUp="0" diagonalDown="0">
        <left style="medium">
          <color rgb="FFA9803F"/>
        </left>
        <right style="medium">
          <color rgb="FFA9803F"/>
        </right>
        <top/>
        <bottom/>
      </border>
    </dxf>
    <dxf>
      <fill>
        <patternFill>
          <bgColor rgb="FFC7CCD4"/>
        </patternFill>
      </fill>
    </dxf>
    <dxf>
      <fill>
        <patternFill>
          <bgColor rgb="FFC1666B"/>
        </patternFill>
      </fill>
    </dxf>
    <dxf>
      <fill>
        <patternFill>
          <bgColor rgb="FF4A7FA7"/>
        </patternFill>
      </fill>
    </dxf>
    <dxf>
      <fill>
        <patternFill>
          <bgColor rgb="FF5B8C5A"/>
        </patternFill>
      </fill>
    </dxf>
    <dxf>
      <fill>
        <patternFill>
          <bgColor rgb="FFA9803F"/>
        </patternFill>
      </fill>
    </dxf>
    <dxf>
      <font>
        <b/>
        <sz val="8"/>
        <color rgb="FF6B7280"/>
        <name val="Arial"/>
        <charset val="1"/>
      </font>
      <fill>
        <patternFill>
          <bgColor rgb="FFECEDF1"/>
        </patternFill>
      </fill>
    </dxf>
    <dxf>
      <font>
        <b/>
        <sz val="8"/>
        <color rgb="FF9C3F44"/>
        <name val="Arial"/>
        <charset val="1"/>
      </font>
      <fill>
        <patternFill>
          <bgColor rgb="FFF7E2E1"/>
        </patternFill>
      </fill>
    </dxf>
    <dxf>
      <font>
        <b/>
        <sz val="8"/>
        <color rgb="FF2C5C82"/>
        <name val="Arial"/>
        <charset val="1"/>
      </font>
      <fill>
        <patternFill>
          <bgColor rgb="FFDEEAF5"/>
        </patternFill>
      </fill>
    </dxf>
    <dxf>
      <font>
        <b/>
        <sz val="8"/>
        <color rgb="FF3F6B45"/>
        <name val="Arial"/>
        <charset val="1"/>
      </font>
      <fill>
        <patternFill>
          <bgColor rgb="FFE1EFDD"/>
        </patternFill>
      </fill>
    </dxf>
    <dxf>
      <fill>
        <patternFill>
          <bgColor rgb="FFF1F3F6"/>
        </patternFill>
      </fill>
    </dxf>
    <dxf>
      <fill>
        <patternFill>
          <bgColor rgb="FFF1F3F6"/>
        </patternFill>
      </fill>
    </dxf>
    <dxf>
      <fill>
        <patternFill>
          <bgColor rgb="FFF1F3F6"/>
        </patternFill>
      </fill>
    </dxf>
    <dxf>
      <fill>
        <patternFill>
          <bgColor rgb="FFF1F3F6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3F6B45"/>
      <rgbColor rgb="FF000080"/>
      <rgbColor rgb="FFA9803F"/>
      <rgbColor rgb="FF800080"/>
      <rgbColor rgb="FF2C5C82"/>
      <rgbColor rgb="FFC7CCD4"/>
      <rgbColor rgb="FF878787"/>
      <rgbColor rgb="FF9FAFC7"/>
      <rgbColor rgb="FF9C3F44"/>
      <rgbColor rgb="FFF7F8FA"/>
      <rgbColor rgb="FFDEEAF5"/>
      <rgbColor rgb="FF660066"/>
      <rgbColor rgb="FFC1666B"/>
      <rgbColor rgb="FF1450A3"/>
      <rgbColor rgb="FFC9D2E0"/>
      <rgbColor rgb="FF000080"/>
      <rgbColor rgb="FFFF00FF"/>
      <rgbColor rgb="FFFFFF00"/>
      <rgbColor rgb="FF00FFFF"/>
      <rgbColor rgb="FF800080"/>
      <rgbColor rgb="FF800000"/>
      <rgbColor rgb="FF4A7FA7"/>
      <rgbColor rgb="FF0000FF"/>
      <rgbColor rgb="FF00CCFF"/>
      <rgbColor rgb="FFF1F3F6"/>
      <rgbColor rgb="FFE1EFDD"/>
      <rgbColor rgb="FFECEDF1"/>
      <rgbColor rgb="FFD9DCE3"/>
      <rgbColor rgb="FFE7E9ED"/>
      <rgbColor rgb="FFD9D9D9"/>
      <rgbColor rgb="FFF7E2E1"/>
      <rgbColor rgb="FF4F81BD"/>
      <rgbColor rgb="FF33CCCC"/>
      <rgbColor rgb="FF99CC00"/>
      <rgbColor rgb="FFFFCC00"/>
      <rgbColor rgb="FFC9A463"/>
      <rgbColor rgb="FFFF6600"/>
      <rgbColor rgb="FF6B7280"/>
      <rgbColor rgb="FF8FA0BD"/>
      <rgbColor rgb="FF1B2A4A"/>
      <rgbColor rgb="FF5B8C5A"/>
      <rgbColor rgb="FF003300"/>
      <rgbColor rgb="FF32486B"/>
      <rgbColor rgb="FF993300"/>
      <rgbColor rgb="FF70788C"/>
      <rgbColor rgb="FF243B5E"/>
      <rgbColor rgb="FF1F2937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s-PE" sz="1800" b="1" strike="noStrike" spc="-1">
                <a:solidFill>
                  <a:srgbClr val="000000"/>
                </a:solidFill>
                <a:latin typeface="Calibri"/>
              </a:rPr>
              <a:t>Distribucion por Estado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pieChart>
        <c:varyColors val="1"/>
        <c:ser>
          <c:idx val="0"/>
          <c:order val="0"/>
          <c:tx>
            <c:strRef>
              <c:f>Resumen!$C$11</c:f>
              <c:strCache>
                <c:ptCount val="1"/>
                <c:pt idx="0">
                  <c:v>Cant.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dPt>
            <c:idx val="0"/>
            <c:bubble3D val="0"/>
            <c:spPr>
              <a:solidFill>
                <a:srgbClr val="5B8C5A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1-6DB2-40F4-BA30-B22BC61A4442}"/>
              </c:ext>
            </c:extLst>
          </c:dPt>
          <c:dPt>
            <c:idx val="1"/>
            <c:bubble3D val="0"/>
            <c:spPr>
              <a:solidFill>
                <a:srgbClr val="4A7FA7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3-6DB2-40F4-BA30-B22BC61A4442}"/>
              </c:ext>
            </c:extLst>
          </c:dPt>
          <c:dPt>
            <c:idx val="2"/>
            <c:bubble3D val="0"/>
            <c:spPr>
              <a:solidFill>
                <a:srgbClr val="C1666B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5-6DB2-40F4-BA30-B22BC61A4442}"/>
              </c:ext>
            </c:extLst>
          </c:dPt>
          <c:dPt>
            <c:idx val="3"/>
            <c:bubble3D val="0"/>
            <c:spPr>
              <a:solidFill>
                <a:srgbClr val="C7CCD4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7-6DB2-40F4-BA30-B22BC61A4442}"/>
              </c:ext>
            </c:extLst>
          </c:dPt>
          <c:dLbls>
            <c:dLbl>
              <c:idx val="0"/>
              <c:spPr/>
              <c:txPr>
                <a:bodyPr wrap="square"/>
                <a:lstStyle/>
                <a:p>
                  <a:pPr>
                    <a:defRPr sz="900" b="1" strike="noStrike" spc="-1">
                      <a:solidFill>
                        <a:srgbClr val="FFFFFF"/>
                      </a:solidFill>
                      <a:latin typeface="Calibri"/>
                    </a:defRPr>
                  </a:pPr>
                  <a:endParaRPr lang="es-PE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DB2-40F4-BA30-B22BC61A4442}"/>
                </c:ext>
              </c:extLst>
            </c:dLbl>
            <c:dLbl>
              <c:idx val="1"/>
              <c:spPr/>
              <c:txPr>
                <a:bodyPr wrap="square"/>
                <a:lstStyle/>
                <a:p>
                  <a:pPr>
                    <a:defRPr sz="900" b="1" strike="noStrike" spc="-1">
                      <a:solidFill>
                        <a:srgbClr val="FFFFFF"/>
                      </a:solidFill>
                      <a:latin typeface="Calibri"/>
                    </a:defRPr>
                  </a:pPr>
                  <a:endParaRPr lang="es-PE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DB2-40F4-BA30-B22BC61A4442}"/>
                </c:ext>
              </c:extLst>
            </c:dLbl>
            <c:dLbl>
              <c:idx val="2"/>
              <c:spPr/>
              <c:txPr>
                <a:bodyPr wrap="square"/>
                <a:lstStyle/>
                <a:p>
                  <a:pPr>
                    <a:defRPr sz="900" b="1" strike="noStrike" spc="-1">
                      <a:solidFill>
                        <a:srgbClr val="FFFFFF"/>
                      </a:solidFill>
                      <a:latin typeface="Calibri"/>
                    </a:defRPr>
                  </a:pPr>
                  <a:endParaRPr lang="es-PE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DB2-40F4-BA30-B22BC61A4442}"/>
                </c:ext>
              </c:extLst>
            </c:dLbl>
            <c:dLbl>
              <c:idx val="3"/>
              <c:spPr/>
              <c:txPr>
                <a:bodyPr wrap="square"/>
                <a:lstStyle/>
                <a:p>
                  <a:pPr>
                    <a:defRPr sz="900" b="1" strike="noStrike" spc="-1">
                      <a:solidFill>
                        <a:srgbClr val="FFFFFF"/>
                      </a:solidFill>
                      <a:latin typeface="Calibri"/>
                    </a:defRPr>
                  </a:pPr>
                  <a:endParaRPr lang="es-PE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DB2-40F4-BA30-B22BC61A444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900" b="1" strike="noStrike" spc="-1">
                    <a:solidFill>
                      <a:srgbClr val="FFFFFF"/>
                    </a:solidFill>
                    <a:latin typeface="Calibri"/>
                  </a:defRPr>
                </a:pPr>
                <a:endParaRPr lang="es-PE"/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howBubbleSize val="1"/>
            <c:separator>
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Resumen!$B$12:$B$15</c:f>
              <c:strCache>
                <c:ptCount val="4"/>
                <c:pt idx="0">
                  <c:v>Completado</c:v>
                </c:pt>
                <c:pt idx="1">
                  <c:v>En Proceso</c:v>
                </c:pt>
                <c:pt idx="2">
                  <c:v>Atrasado</c:v>
                </c:pt>
                <c:pt idx="3">
                  <c:v>Sin Iniciar</c:v>
                </c:pt>
              </c:strCache>
            </c:strRef>
          </c:cat>
          <c:val>
            <c:numRef>
              <c:f>Resumen!$C$12:$C$15</c:f>
              <c:numCache>
                <c:formatCode>General</c:formatCode>
                <c:ptCount val="4"/>
                <c:pt idx="0">
                  <c:v>3</c:v>
                </c:pt>
                <c:pt idx="1">
                  <c:v>4</c:v>
                </c:pt>
                <c:pt idx="2">
                  <c:v>1</c:v>
                </c:pt>
                <c:pt idx="3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DB2-40F4-BA30-B22BC61A44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es-PE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s-PE" sz="1800" b="1" strike="noStrike" spc="-1">
                <a:solidFill>
                  <a:srgbClr val="000000"/>
                </a:solidFill>
                <a:latin typeface="Calibri"/>
              </a:rPr>
              <a:t>Avance Promedio por Fase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Resumen!$I$11</c:f>
              <c:strCache>
                <c:ptCount val="1"/>
                <c:pt idx="0">
                  <c:v>Avance</c:v>
                </c:pt>
              </c:strCache>
            </c:strRef>
          </c:tx>
          <c:spPr>
            <a:solidFill>
              <a:srgbClr val="243B5E"/>
            </a:solidFill>
            <a:ln w="936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Resumen!$G$12:$G$15</c:f>
              <c:strCache>
                <c:ptCount val="4"/>
                <c:pt idx="0">
                  <c:v>Fase 1</c:v>
                </c:pt>
                <c:pt idx="1">
                  <c:v>Fase 2</c:v>
                </c:pt>
                <c:pt idx="2">
                  <c:v>Fase 3</c:v>
                </c:pt>
                <c:pt idx="3">
                  <c:v>Fase 4</c:v>
                </c:pt>
              </c:strCache>
            </c:strRef>
          </c:cat>
          <c:val>
            <c:numRef>
              <c:f>Resumen!$I$12:$I$15</c:f>
              <c:numCache>
                <c:formatCode>0%</c:formatCode>
                <c:ptCount val="4"/>
                <c:pt idx="0">
                  <c:v>0.83333333333333337</c:v>
                </c:pt>
                <c:pt idx="1">
                  <c:v>4.9999999999999996E-2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99-4EF6-B76B-C586C42C4A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34793369"/>
        <c:axId val="43825513"/>
      </c:barChart>
      <c:catAx>
        <c:axId val="3479336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s-PE"/>
          </a:p>
        </c:txPr>
        <c:crossAx val="43825513"/>
        <c:crosses val="autoZero"/>
        <c:auto val="1"/>
        <c:lblAlgn val="ctr"/>
        <c:lblOffset val="100"/>
        <c:noMultiLvlLbl val="0"/>
      </c:catAx>
      <c:valAx>
        <c:axId val="4382551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s-PE"/>
          </a:p>
        </c:txPr>
        <c:crossAx val="34793369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modelosdocu.com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23</xdr:row>
      <xdr:rowOff>0</xdr:rowOff>
    </xdr:from>
    <xdr:to>
      <xdr:col>14</xdr:col>
      <xdr:colOff>399709</xdr:colOff>
      <xdr:row>24</xdr:row>
      <xdr:rowOff>219004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A935AB5-46A0-E1E5-C5C4-DFEF6E1732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39175" y="4876800"/>
          <a:ext cx="2723809" cy="57142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16</xdr:row>
      <xdr:rowOff>0</xdr:rowOff>
    </xdr:from>
    <xdr:to>
      <xdr:col>7</xdr:col>
      <xdr:colOff>261720</xdr:colOff>
      <xdr:row>31</xdr:row>
      <xdr:rowOff>22320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0</xdr:colOff>
      <xdr:row>16</xdr:row>
      <xdr:rowOff>0</xdr:rowOff>
    </xdr:from>
    <xdr:to>
      <xdr:col>13</xdr:col>
      <xdr:colOff>185760</xdr:colOff>
      <xdr:row>31</xdr:row>
      <xdr:rowOff>22320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modelosdocu.com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B2A4A"/>
  </sheetPr>
  <dimension ref="A1:BP40"/>
  <sheetViews>
    <sheetView showGridLines="0" zoomScaleNormal="100" workbookViewId="0">
      <pane xSplit="8" ySplit="12" topLeftCell="I13" activePane="bottomRight" state="frozen"/>
      <selection pane="topRight" activeCell="I1" sqref="I1"/>
      <selection pane="bottomLeft" activeCell="A13" sqref="A13"/>
      <selection pane="bottomRight" activeCell="BR34" sqref="BR34"/>
    </sheetView>
  </sheetViews>
  <sheetFormatPr baseColWidth="10" defaultColWidth="8.7109375" defaultRowHeight="15" x14ac:dyDescent="0.25"/>
  <cols>
    <col min="1" max="1" width="2.140625" customWidth="1"/>
    <col min="2" max="2" width="32" customWidth="1"/>
    <col min="3" max="3" width="16" customWidth="1"/>
    <col min="4" max="4" width="10.5703125" customWidth="1"/>
    <col min="5" max="5" width="9.5703125" customWidth="1"/>
    <col min="6" max="7" width="10.5703125" customWidth="1"/>
    <col min="8" max="8" width="13.42578125" customWidth="1"/>
    <col min="9" max="10" width="3" customWidth="1"/>
    <col min="11" max="11" width="4.5703125" customWidth="1"/>
    <col min="12" max="13" width="3" customWidth="1"/>
    <col min="14" max="14" width="5" customWidth="1"/>
    <col min="15" max="68" width="3" customWidth="1"/>
  </cols>
  <sheetData>
    <row r="1" spans="1:68" ht="33.75" customHeight="1" x14ac:dyDescent="0.25">
      <c r="A1" s="57" t="s">
        <v>0</v>
      </c>
      <c r="B1" s="57"/>
      <c r="C1" s="57"/>
      <c r="D1" s="57"/>
      <c r="E1" s="58" t="s">
        <v>1</v>
      </c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8"/>
      <c r="BJ1" s="58"/>
      <c r="BK1" s="58"/>
      <c r="BL1" s="58"/>
      <c r="BM1" s="58"/>
      <c r="BN1" s="58"/>
      <c r="BO1" s="58"/>
      <c r="BP1" s="58"/>
    </row>
    <row r="2" spans="1:68" ht="16.5" customHeight="1" x14ac:dyDescent="0.25">
      <c r="A2" s="59" t="s">
        <v>2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  <c r="AV2" s="59"/>
      <c r="AW2" s="59"/>
      <c r="AX2" s="59"/>
      <c r="AY2" s="59"/>
      <c r="AZ2" s="59"/>
      <c r="BA2" s="59"/>
      <c r="BB2" s="59"/>
      <c r="BC2" s="59"/>
      <c r="BD2" s="59"/>
      <c r="BE2" s="59"/>
      <c r="BF2" s="59"/>
      <c r="BG2" s="59"/>
      <c r="BH2" s="59"/>
      <c r="BI2" s="59"/>
      <c r="BJ2" s="59"/>
      <c r="BK2" s="59"/>
      <c r="BL2" s="59"/>
      <c r="BM2" s="59"/>
      <c r="BN2" s="59"/>
      <c r="BO2" s="59"/>
      <c r="BP2" s="59"/>
    </row>
    <row r="3" spans="1:68" ht="4.5" customHeight="1" x14ac:dyDescent="0.25">
      <c r="A3" s="60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60"/>
      <c r="AN3" s="60"/>
      <c r="AO3" s="60"/>
      <c r="AP3" s="60"/>
      <c r="AQ3" s="60"/>
      <c r="AR3" s="60"/>
      <c r="AS3" s="60"/>
      <c r="AT3" s="60"/>
      <c r="AU3" s="60"/>
      <c r="AV3" s="60"/>
      <c r="AW3" s="60"/>
      <c r="AX3" s="60"/>
      <c r="AY3" s="60"/>
      <c r="AZ3" s="60"/>
      <c r="BA3" s="60"/>
      <c r="BB3" s="60"/>
      <c r="BC3" s="60"/>
      <c r="BD3" s="60"/>
      <c r="BE3" s="60"/>
      <c r="BF3" s="60"/>
      <c r="BG3" s="60"/>
      <c r="BH3" s="60"/>
      <c r="BI3" s="60"/>
      <c r="BJ3" s="60"/>
      <c r="BK3" s="60"/>
      <c r="BL3" s="60"/>
      <c r="BM3" s="60"/>
      <c r="BN3" s="60"/>
      <c r="BO3" s="60"/>
      <c r="BP3" s="60"/>
    </row>
    <row r="4" spans="1:68" ht="7.5" customHeight="1" x14ac:dyDescent="0.25"/>
    <row r="5" spans="1:68" ht="18.75" customHeight="1" x14ac:dyDescent="0.25">
      <c r="A5" s="1"/>
      <c r="B5" s="2" t="s">
        <v>3</v>
      </c>
      <c r="C5" s="61" t="s">
        <v>4</v>
      </c>
      <c r="D5" s="61"/>
      <c r="E5" s="61"/>
      <c r="F5" s="2" t="s">
        <v>5</v>
      </c>
      <c r="G5" s="62" t="s">
        <v>6</v>
      </c>
      <c r="H5" s="62"/>
    </row>
    <row r="6" spans="1:68" ht="18.75" customHeight="1" x14ac:dyDescent="0.25">
      <c r="A6" s="1"/>
      <c r="B6" s="2" t="s">
        <v>7</v>
      </c>
      <c r="C6" s="3">
        <v>46174</v>
      </c>
      <c r="D6" s="2" t="s">
        <v>8</v>
      </c>
      <c r="E6" s="4">
        <f>MAX(F13:F213)</f>
        <v>46255</v>
      </c>
      <c r="F6" s="2" t="s">
        <v>9</v>
      </c>
      <c r="G6" s="4">
        <f ca="1">TODAY()</f>
        <v>46192</v>
      </c>
      <c r="H6" s="5"/>
    </row>
    <row r="7" spans="1:68" ht="7.5" customHeight="1" x14ac:dyDescent="0.25"/>
    <row r="8" spans="1:68" ht="18.75" customHeight="1" x14ac:dyDescent="0.25">
      <c r="B8" s="6" t="s">
        <v>10</v>
      </c>
      <c r="C8" s="7"/>
      <c r="D8" s="55" t="s">
        <v>11</v>
      </c>
      <c r="E8" s="55"/>
      <c r="F8" s="8"/>
      <c r="G8" s="55" t="s">
        <v>12</v>
      </c>
      <c r="H8" s="55"/>
      <c r="I8" s="9"/>
      <c r="J8" s="55" t="s">
        <v>13</v>
      </c>
      <c r="K8" s="55"/>
      <c r="L8" s="10"/>
      <c r="M8" s="55" t="s">
        <v>14</v>
      </c>
      <c r="N8" s="55"/>
      <c r="O8" s="11"/>
      <c r="P8" s="56" t="s">
        <v>15</v>
      </c>
      <c r="Q8" s="56"/>
    </row>
    <row r="9" spans="1:68" ht="7.5" customHeight="1" x14ac:dyDescent="0.25"/>
    <row r="10" spans="1:68" ht="15" customHeight="1" x14ac:dyDescent="0.25">
      <c r="A10" s="12"/>
      <c r="B10" s="54" t="s">
        <v>16</v>
      </c>
      <c r="C10" s="54" t="s">
        <v>17</v>
      </c>
      <c r="D10" s="54" t="s">
        <v>7</v>
      </c>
      <c r="E10" s="54" t="s">
        <v>18</v>
      </c>
      <c r="F10" s="54" t="s">
        <v>19</v>
      </c>
      <c r="G10" s="54" t="s">
        <v>20</v>
      </c>
      <c r="H10" s="54" t="s">
        <v>21</v>
      </c>
      <c r="I10" s="13" t="str">
        <f>CHOOSE(MONTH(I12),"ENE","FEB","MAR","ABR","MAY","JUN","JUL","AGO","SEP","OCT","NOV","DIC")</f>
        <v>JUN</v>
      </c>
      <c r="J10" s="13" t="str">
        <f t="shared" ref="J10:AO10" si="0">IF(MONTH(J12)=MONTH(I12),"",CHOOSE(MONTH(J12),"ENE","FEB","MAR","ABR","MAY","JUN","JUL","AGO","SEP","OCT","NOV","DIC"))</f>
        <v/>
      </c>
      <c r="K10" s="13" t="str">
        <f t="shared" si="0"/>
        <v/>
      </c>
      <c r="L10" s="13" t="str">
        <f t="shared" si="0"/>
        <v/>
      </c>
      <c r="M10" s="14" t="str">
        <f t="shared" si="0"/>
        <v/>
      </c>
      <c r="N10" s="13" t="str">
        <f t="shared" si="0"/>
        <v/>
      </c>
      <c r="O10" s="13" t="str">
        <f t="shared" si="0"/>
        <v/>
      </c>
      <c r="P10" s="13" t="str">
        <f t="shared" si="0"/>
        <v/>
      </c>
      <c r="Q10" s="13" t="str">
        <f t="shared" si="0"/>
        <v/>
      </c>
      <c r="R10" s="14" t="str">
        <f t="shared" si="0"/>
        <v/>
      </c>
      <c r="S10" s="13" t="str">
        <f t="shared" si="0"/>
        <v/>
      </c>
      <c r="T10" s="13" t="str">
        <f t="shared" si="0"/>
        <v/>
      </c>
      <c r="U10" s="13" t="str">
        <f t="shared" si="0"/>
        <v/>
      </c>
      <c r="V10" s="13" t="str">
        <f t="shared" si="0"/>
        <v/>
      </c>
      <c r="W10" s="14" t="str">
        <f t="shared" si="0"/>
        <v/>
      </c>
      <c r="X10" s="13" t="str">
        <f t="shared" si="0"/>
        <v/>
      </c>
      <c r="Y10" s="13" t="str">
        <f t="shared" si="0"/>
        <v/>
      </c>
      <c r="Z10" s="13" t="str">
        <f t="shared" si="0"/>
        <v/>
      </c>
      <c r="AA10" s="13" t="str">
        <f t="shared" si="0"/>
        <v/>
      </c>
      <c r="AB10" s="14" t="str">
        <f t="shared" si="0"/>
        <v/>
      </c>
      <c r="AC10" s="13" t="str">
        <f t="shared" si="0"/>
        <v/>
      </c>
      <c r="AD10" s="13" t="str">
        <f t="shared" si="0"/>
        <v/>
      </c>
      <c r="AE10" s="13" t="str">
        <f t="shared" si="0"/>
        <v>JUL</v>
      </c>
      <c r="AF10" s="13" t="str">
        <f t="shared" si="0"/>
        <v/>
      </c>
      <c r="AG10" s="14" t="str">
        <f t="shared" si="0"/>
        <v/>
      </c>
      <c r="AH10" s="13" t="str">
        <f t="shared" si="0"/>
        <v/>
      </c>
      <c r="AI10" s="13" t="str">
        <f t="shared" si="0"/>
        <v/>
      </c>
      <c r="AJ10" s="13" t="str">
        <f t="shared" si="0"/>
        <v/>
      </c>
      <c r="AK10" s="13" t="str">
        <f t="shared" si="0"/>
        <v/>
      </c>
      <c r="AL10" s="14" t="str">
        <f t="shared" si="0"/>
        <v/>
      </c>
      <c r="AM10" s="13" t="str">
        <f t="shared" si="0"/>
        <v/>
      </c>
      <c r="AN10" s="13" t="str">
        <f t="shared" si="0"/>
        <v/>
      </c>
      <c r="AO10" s="13" t="str">
        <f t="shared" si="0"/>
        <v/>
      </c>
      <c r="AP10" s="13" t="str">
        <f t="shared" ref="AP10:BP10" si="1">IF(MONTH(AP12)=MONTH(AO12),"",CHOOSE(MONTH(AP12),"ENE","FEB","MAR","ABR","MAY","JUN","JUL","AGO","SEP","OCT","NOV","DIC"))</f>
        <v/>
      </c>
      <c r="AQ10" s="14" t="str">
        <f t="shared" si="1"/>
        <v/>
      </c>
      <c r="AR10" s="13" t="str">
        <f t="shared" si="1"/>
        <v/>
      </c>
      <c r="AS10" s="13" t="str">
        <f t="shared" si="1"/>
        <v/>
      </c>
      <c r="AT10" s="13" t="str">
        <f t="shared" si="1"/>
        <v/>
      </c>
      <c r="AU10" s="13" t="str">
        <f t="shared" si="1"/>
        <v/>
      </c>
      <c r="AV10" s="14" t="str">
        <f t="shared" si="1"/>
        <v/>
      </c>
      <c r="AW10" s="13" t="str">
        <f t="shared" si="1"/>
        <v/>
      </c>
      <c r="AX10" s="13" t="str">
        <f t="shared" si="1"/>
        <v/>
      </c>
      <c r="AY10" s="13" t="str">
        <f t="shared" si="1"/>
        <v/>
      </c>
      <c r="AZ10" s="13" t="str">
        <f t="shared" si="1"/>
        <v/>
      </c>
      <c r="BA10" s="14" t="str">
        <f t="shared" si="1"/>
        <v/>
      </c>
      <c r="BB10" s="13" t="str">
        <f t="shared" si="1"/>
        <v>AGO</v>
      </c>
      <c r="BC10" s="13" t="str">
        <f t="shared" si="1"/>
        <v/>
      </c>
      <c r="BD10" s="13" t="str">
        <f t="shared" si="1"/>
        <v/>
      </c>
      <c r="BE10" s="13" t="str">
        <f t="shared" si="1"/>
        <v/>
      </c>
      <c r="BF10" s="14" t="str">
        <f t="shared" si="1"/>
        <v/>
      </c>
      <c r="BG10" s="13" t="str">
        <f t="shared" si="1"/>
        <v/>
      </c>
      <c r="BH10" s="13" t="str">
        <f t="shared" si="1"/>
        <v/>
      </c>
      <c r="BI10" s="13" t="str">
        <f t="shared" si="1"/>
        <v/>
      </c>
      <c r="BJ10" s="13" t="str">
        <f t="shared" si="1"/>
        <v/>
      </c>
      <c r="BK10" s="14" t="str">
        <f t="shared" si="1"/>
        <v/>
      </c>
      <c r="BL10" s="13" t="str">
        <f t="shared" si="1"/>
        <v/>
      </c>
      <c r="BM10" s="13" t="str">
        <f t="shared" si="1"/>
        <v/>
      </c>
      <c r="BN10" s="13" t="str">
        <f t="shared" si="1"/>
        <v/>
      </c>
      <c r="BO10" s="13" t="str">
        <f t="shared" si="1"/>
        <v/>
      </c>
      <c r="BP10" s="13" t="str">
        <f t="shared" si="1"/>
        <v/>
      </c>
    </row>
    <row r="11" spans="1:68" ht="15" customHeight="1" x14ac:dyDescent="0.25">
      <c r="A11" s="15"/>
      <c r="B11" s="54"/>
      <c r="C11" s="54"/>
      <c r="D11" s="54"/>
      <c r="E11" s="54"/>
      <c r="F11" s="54"/>
      <c r="G11" s="54"/>
      <c r="H11" s="54"/>
      <c r="I11" s="16" t="str">
        <f t="shared" ref="I11:AN11" si="2">CHOOSE(WEEKDAY(I12,2),"L","M","X","J","V","S","D")</f>
        <v>L</v>
      </c>
      <c r="J11" s="16" t="str">
        <f t="shared" si="2"/>
        <v>M</v>
      </c>
      <c r="K11" s="16" t="str">
        <f t="shared" si="2"/>
        <v>X</v>
      </c>
      <c r="L11" s="16" t="str">
        <f t="shared" si="2"/>
        <v>J</v>
      </c>
      <c r="M11" s="17" t="str">
        <f t="shared" si="2"/>
        <v>V</v>
      </c>
      <c r="N11" s="16" t="str">
        <f t="shared" si="2"/>
        <v>L</v>
      </c>
      <c r="O11" s="16" t="str">
        <f t="shared" si="2"/>
        <v>M</v>
      </c>
      <c r="P11" s="16" t="str">
        <f t="shared" si="2"/>
        <v>X</v>
      </c>
      <c r="Q11" s="16" t="str">
        <f t="shared" si="2"/>
        <v>J</v>
      </c>
      <c r="R11" s="17" t="str">
        <f t="shared" si="2"/>
        <v>V</v>
      </c>
      <c r="S11" s="16" t="str">
        <f t="shared" si="2"/>
        <v>L</v>
      </c>
      <c r="T11" s="16" t="str">
        <f t="shared" si="2"/>
        <v>M</v>
      </c>
      <c r="U11" s="16" t="str">
        <f t="shared" si="2"/>
        <v>X</v>
      </c>
      <c r="V11" s="16" t="str">
        <f t="shared" si="2"/>
        <v>J</v>
      </c>
      <c r="W11" s="17" t="str">
        <f t="shared" si="2"/>
        <v>V</v>
      </c>
      <c r="X11" s="16" t="str">
        <f t="shared" si="2"/>
        <v>L</v>
      </c>
      <c r="Y11" s="16" t="str">
        <f t="shared" si="2"/>
        <v>M</v>
      </c>
      <c r="Z11" s="16" t="str">
        <f t="shared" si="2"/>
        <v>X</v>
      </c>
      <c r="AA11" s="16" t="str">
        <f t="shared" si="2"/>
        <v>J</v>
      </c>
      <c r="AB11" s="17" t="str">
        <f t="shared" si="2"/>
        <v>V</v>
      </c>
      <c r="AC11" s="16" t="str">
        <f t="shared" si="2"/>
        <v>L</v>
      </c>
      <c r="AD11" s="16" t="str">
        <f t="shared" si="2"/>
        <v>M</v>
      </c>
      <c r="AE11" s="16" t="str">
        <f t="shared" si="2"/>
        <v>X</v>
      </c>
      <c r="AF11" s="16" t="str">
        <f t="shared" si="2"/>
        <v>J</v>
      </c>
      <c r="AG11" s="17" t="str">
        <f t="shared" si="2"/>
        <v>V</v>
      </c>
      <c r="AH11" s="16" t="str">
        <f t="shared" si="2"/>
        <v>L</v>
      </c>
      <c r="AI11" s="16" t="str">
        <f t="shared" si="2"/>
        <v>M</v>
      </c>
      <c r="AJ11" s="16" t="str">
        <f t="shared" si="2"/>
        <v>X</v>
      </c>
      <c r="AK11" s="16" t="str">
        <f t="shared" si="2"/>
        <v>J</v>
      </c>
      <c r="AL11" s="17" t="str">
        <f t="shared" si="2"/>
        <v>V</v>
      </c>
      <c r="AM11" s="16" t="str">
        <f t="shared" si="2"/>
        <v>L</v>
      </c>
      <c r="AN11" s="16" t="str">
        <f t="shared" si="2"/>
        <v>M</v>
      </c>
      <c r="AO11" s="16" t="str">
        <f t="shared" ref="AO11:BP11" si="3">CHOOSE(WEEKDAY(AO12,2),"L","M","X","J","V","S","D")</f>
        <v>X</v>
      </c>
      <c r="AP11" s="16" t="str">
        <f t="shared" si="3"/>
        <v>J</v>
      </c>
      <c r="AQ11" s="17" t="str">
        <f t="shared" si="3"/>
        <v>V</v>
      </c>
      <c r="AR11" s="16" t="str">
        <f t="shared" si="3"/>
        <v>L</v>
      </c>
      <c r="AS11" s="16" t="str">
        <f t="shared" si="3"/>
        <v>M</v>
      </c>
      <c r="AT11" s="16" t="str">
        <f t="shared" si="3"/>
        <v>X</v>
      </c>
      <c r="AU11" s="16" t="str">
        <f t="shared" si="3"/>
        <v>J</v>
      </c>
      <c r="AV11" s="17" t="str">
        <f t="shared" si="3"/>
        <v>V</v>
      </c>
      <c r="AW11" s="16" t="str">
        <f t="shared" si="3"/>
        <v>L</v>
      </c>
      <c r="AX11" s="16" t="str">
        <f t="shared" si="3"/>
        <v>M</v>
      </c>
      <c r="AY11" s="16" t="str">
        <f t="shared" si="3"/>
        <v>X</v>
      </c>
      <c r="AZ11" s="16" t="str">
        <f t="shared" si="3"/>
        <v>J</v>
      </c>
      <c r="BA11" s="17" t="str">
        <f t="shared" si="3"/>
        <v>V</v>
      </c>
      <c r="BB11" s="16" t="str">
        <f t="shared" si="3"/>
        <v>L</v>
      </c>
      <c r="BC11" s="16" t="str">
        <f t="shared" si="3"/>
        <v>M</v>
      </c>
      <c r="BD11" s="16" t="str">
        <f t="shared" si="3"/>
        <v>X</v>
      </c>
      <c r="BE11" s="16" t="str">
        <f t="shared" si="3"/>
        <v>J</v>
      </c>
      <c r="BF11" s="17" t="str">
        <f t="shared" si="3"/>
        <v>V</v>
      </c>
      <c r="BG11" s="16" t="str">
        <f t="shared" si="3"/>
        <v>L</v>
      </c>
      <c r="BH11" s="16" t="str">
        <f t="shared" si="3"/>
        <v>M</v>
      </c>
      <c r="BI11" s="16" t="str">
        <f t="shared" si="3"/>
        <v>X</v>
      </c>
      <c r="BJ11" s="16" t="str">
        <f t="shared" si="3"/>
        <v>J</v>
      </c>
      <c r="BK11" s="17" t="str">
        <f t="shared" si="3"/>
        <v>V</v>
      </c>
      <c r="BL11" s="16" t="str">
        <f t="shared" si="3"/>
        <v>L</v>
      </c>
      <c r="BM11" s="16" t="str">
        <f t="shared" si="3"/>
        <v>M</v>
      </c>
      <c r="BN11" s="16" t="str">
        <f t="shared" si="3"/>
        <v>X</v>
      </c>
      <c r="BO11" s="16" t="str">
        <f t="shared" si="3"/>
        <v>J</v>
      </c>
      <c r="BP11" s="16" t="str">
        <f t="shared" si="3"/>
        <v>V</v>
      </c>
    </row>
    <row r="12" spans="1:68" ht="16.5" customHeight="1" x14ac:dyDescent="0.25">
      <c r="A12" s="15"/>
      <c r="B12" s="54"/>
      <c r="C12" s="54"/>
      <c r="D12" s="54"/>
      <c r="E12" s="54"/>
      <c r="F12" s="54"/>
      <c r="G12" s="54"/>
      <c r="H12" s="54"/>
      <c r="I12" s="18">
        <f>$C$6</f>
        <v>46174</v>
      </c>
      <c r="J12" s="18">
        <f t="shared" ref="J12:AO12" si="4">WORKDAY(I12,1)</f>
        <v>46175</v>
      </c>
      <c r="K12" s="18">
        <f t="shared" si="4"/>
        <v>46176</v>
      </c>
      <c r="L12" s="18">
        <f t="shared" si="4"/>
        <v>46177</v>
      </c>
      <c r="M12" s="19">
        <f t="shared" si="4"/>
        <v>46178</v>
      </c>
      <c r="N12" s="18">
        <f t="shared" si="4"/>
        <v>46181</v>
      </c>
      <c r="O12" s="18">
        <f t="shared" si="4"/>
        <v>46182</v>
      </c>
      <c r="P12" s="18">
        <f t="shared" si="4"/>
        <v>46183</v>
      </c>
      <c r="Q12" s="18">
        <f t="shared" si="4"/>
        <v>46184</v>
      </c>
      <c r="R12" s="19">
        <f t="shared" si="4"/>
        <v>46185</v>
      </c>
      <c r="S12" s="18">
        <f t="shared" si="4"/>
        <v>46188</v>
      </c>
      <c r="T12" s="18">
        <f t="shared" si="4"/>
        <v>46189</v>
      </c>
      <c r="U12" s="18">
        <f t="shared" si="4"/>
        <v>46190</v>
      </c>
      <c r="V12" s="18">
        <f t="shared" si="4"/>
        <v>46191</v>
      </c>
      <c r="W12" s="19">
        <f t="shared" si="4"/>
        <v>46192</v>
      </c>
      <c r="X12" s="18">
        <f t="shared" si="4"/>
        <v>46195</v>
      </c>
      <c r="Y12" s="18">
        <f t="shared" si="4"/>
        <v>46196</v>
      </c>
      <c r="Z12" s="18">
        <f t="shared" si="4"/>
        <v>46197</v>
      </c>
      <c r="AA12" s="18">
        <f t="shared" si="4"/>
        <v>46198</v>
      </c>
      <c r="AB12" s="19">
        <f t="shared" si="4"/>
        <v>46199</v>
      </c>
      <c r="AC12" s="18">
        <f t="shared" si="4"/>
        <v>46202</v>
      </c>
      <c r="AD12" s="18">
        <f t="shared" si="4"/>
        <v>46203</v>
      </c>
      <c r="AE12" s="18">
        <f t="shared" si="4"/>
        <v>46204</v>
      </c>
      <c r="AF12" s="18">
        <f t="shared" si="4"/>
        <v>46205</v>
      </c>
      <c r="AG12" s="19">
        <f t="shared" si="4"/>
        <v>46206</v>
      </c>
      <c r="AH12" s="18">
        <f t="shared" si="4"/>
        <v>46209</v>
      </c>
      <c r="AI12" s="18">
        <f t="shared" si="4"/>
        <v>46210</v>
      </c>
      <c r="AJ12" s="18">
        <f t="shared" si="4"/>
        <v>46211</v>
      </c>
      <c r="AK12" s="18">
        <f t="shared" si="4"/>
        <v>46212</v>
      </c>
      <c r="AL12" s="19">
        <f t="shared" si="4"/>
        <v>46213</v>
      </c>
      <c r="AM12" s="18">
        <f t="shared" si="4"/>
        <v>46216</v>
      </c>
      <c r="AN12" s="18">
        <f t="shared" si="4"/>
        <v>46217</v>
      </c>
      <c r="AO12" s="18">
        <f t="shared" si="4"/>
        <v>46218</v>
      </c>
      <c r="AP12" s="18">
        <f t="shared" ref="AP12:BP12" si="5">WORKDAY(AO12,1)</f>
        <v>46219</v>
      </c>
      <c r="AQ12" s="19">
        <f t="shared" si="5"/>
        <v>46220</v>
      </c>
      <c r="AR12" s="18">
        <f t="shared" si="5"/>
        <v>46223</v>
      </c>
      <c r="AS12" s="18">
        <f t="shared" si="5"/>
        <v>46224</v>
      </c>
      <c r="AT12" s="18">
        <f t="shared" si="5"/>
        <v>46225</v>
      </c>
      <c r="AU12" s="18">
        <f t="shared" si="5"/>
        <v>46226</v>
      </c>
      <c r="AV12" s="19">
        <f t="shared" si="5"/>
        <v>46227</v>
      </c>
      <c r="AW12" s="18">
        <f t="shared" si="5"/>
        <v>46230</v>
      </c>
      <c r="AX12" s="18">
        <f t="shared" si="5"/>
        <v>46231</v>
      </c>
      <c r="AY12" s="18">
        <f t="shared" si="5"/>
        <v>46232</v>
      </c>
      <c r="AZ12" s="18">
        <f t="shared" si="5"/>
        <v>46233</v>
      </c>
      <c r="BA12" s="19">
        <f t="shared" si="5"/>
        <v>46234</v>
      </c>
      <c r="BB12" s="18">
        <f t="shared" si="5"/>
        <v>46237</v>
      </c>
      <c r="BC12" s="18">
        <f t="shared" si="5"/>
        <v>46238</v>
      </c>
      <c r="BD12" s="18">
        <f t="shared" si="5"/>
        <v>46239</v>
      </c>
      <c r="BE12" s="18">
        <f t="shared" si="5"/>
        <v>46240</v>
      </c>
      <c r="BF12" s="19">
        <f t="shared" si="5"/>
        <v>46241</v>
      </c>
      <c r="BG12" s="18">
        <f t="shared" si="5"/>
        <v>46244</v>
      </c>
      <c r="BH12" s="18">
        <f t="shared" si="5"/>
        <v>46245</v>
      </c>
      <c r="BI12" s="18">
        <f t="shared" si="5"/>
        <v>46246</v>
      </c>
      <c r="BJ12" s="18">
        <f t="shared" si="5"/>
        <v>46247</v>
      </c>
      <c r="BK12" s="19">
        <f t="shared" si="5"/>
        <v>46248</v>
      </c>
      <c r="BL12" s="18">
        <f t="shared" si="5"/>
        <v>46251</v>
      </c>
      <c r="BM12" s="18">
        <f t="shared" si="5"/>
        <v>46252</v>
      </c>
      <c r="BN12" s="18">
        <f t="shared" si="5"/>
        <v>46253</v>
      </c>
      <c r="BO12" s="18">
        <f t="shared" si="5"/>
        <v>46254</v>
      </c>
      <c r="BP12" s="18">
        <f t="shared" si="5"/>
        <v>46255</v>
      </c>
    </row>
    <row r="13" spans="1:68" ht="18.75" customHeight="1" x14ac:dyDescent="0.25">
      <c r="A13" s="53" t="s">
        <v>22</v>
      </c>
      <c r="B13" s="53"/>
      <c r="C13" s="53"/>
      <c r="D13" s="53"/>
      <c r="E13" s="53"/>
      <c r="F13" s="53"/>
      <c r="G13" s="53"/>
      <c r="H13" s="53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/>
      <c r="BP13" s="20"/>
    </row>
    <row r="14" spans="1:68" ht="16.5" customHeight="1" x14ac:dyDescent="0.25">
      <c r="A14" s="21"/>
      <c r="B14" s="22" t="s">
        <v>23</v>
      </c>
      <c r="C14" s="23" t="s">
        <v>6</v>
      </c>
      <c r="D14" s="24">
        <v>46174</v>
      </c>
      <c r="E14" s="25">
        <v>1</v>
      </c>
      <c r="F14" s="26">
        <f t="shared" ref="F14:F19" si="6">WORKDAY(D14,E14-1)</f>
        <v>46174</v>
      </c>
      <c r="G14" s="27">
        <v>1</v>
      </c>
      <c r="H14" s="28" t="s">
        <v>11</v>
      </c>
    </row>
    <row r="15" spans="1:68" ht="16.5" customHeight="1" x14ac:dyDescent="0.25">
      <c r="A15" s="21"/>
      <c r="B15" s="22" t="s">
        <v>24</v>
      </c>
      <c r="C15" s="23" t="s">
        <v>25</v>
      </c>
      <c r="D15" s="24">
        <v>46175</v>
      </c>
      <c r="E15" s="25">
        <v>3</v>
      </c>
      <c r="F15" s="26">
        <f t="shared" si="6"/>
        <v>46177</v>
      </c>
      <c r="G15" s="27">
        <v>1</v>
      </c>
      <c r="H15" s="28" t="s">
        <v>11</v>
      </c>
    </row>
    <row r="16" spans="1:68" ht="16.5" customHeight="1" x14ac:dyDescent="0.25">
      <c r="A16" s="21"/>
      <c r="B16" s="22" t="s">
        <v>26</v>
      </c>
      <c r="C16" s="23" t="s">
        <v>27</v>
      </c>
      <c r="D16" s="24">
        <v>46178</v>
      </c>
      <c r="E16" s="25">
        <v>4</v>
      </c>
      <c r="F16" s="26">
        <f t="shared" si="6"/>
        <v>46183</v>
      </c>
      <c r="G16" s="27">
        <v>1</v>
      </c>
      <c r="H16" s="28" t="s">
        <v>11</v>
      </c>
    </row>
    <row r="17" spans="1:68" ht="16.5" customHeight="1" x14ac:dyDescent="0.25">
      <c r="A17" s="21"/>
      <c r="B17" s="22" t="s">
        <v>28</v>
      </c>
      <c r="C17" s="23" t="s">
        <v>29</v>
      </c>
      <c r="D17" s="24">
        <v>46184</v>
      </c>
      <c r="E17" s="25">
        <v>3</v>
      </c>
      <c r="F17" s="26">
        <f t="shared" si="6"/>
        <v>46188</v>
      </c>
      <c r="G17" s="27">
        <v>0.9</v>
      </c>
      <c r="H17" s="28" t="s">
        <v>12</v>
      </c>
    </row>
    <row r="18" spans="1:68" ht="16.5" customHeight="1" x14ac:dyDescent="0.25">
      <c r="A18" s="21"/>
      <c r="B18" s="22" t="s">
        <v>30</v>
      </c>
      <c r="C18" s="23" t="s">
        <v>31</v>
      </c>
      <c r="D18" s="24">
        <v>46185</v>
      </c>
      <c r="E18" s="25">
        <v>2</v>
      </c>
      <c r="F18" s="26">
        <f t="shared" si="6"/>
        <v>46188</v>
      </c>
      <c r="G18" s="27">
        <v>0.7</v>
      </c>
      <c r="H18" s="28" t="s">
        <v>12</v>
      </c>
    </row>
    <row r="19" spans="1:68" ht="16.5" customHeight="1" x14ac:dyDescent="0.25">
      <c r="A19" s="21"/>
      <c r="B19" s="22" t="s">
        <v>32</v>
      </c>
      <c r="C19" s="23" t="s">
        <v>6</v>
      </c>
      <c r="D19" s="24">
        <v>46189</v>
      </c>
      <c r="E19" s="25">
        <v>2</v>
      </c>
      <c r="F19" s="26">
        <f t="shared" si="6"/>
        <v>46190</v>
      </c>
      <c r="G19" s="27">
        <v>0.4</v>
      </c>
      <c r="H19" s="28" t="s">
        <v>13</v>
      </c>
    </row>
    <row r="20" spans="1:68" ht="18.75" customHeight="1" x14ac:dyDescent="0.25">
      <c r="A20" s="53" t="s">
        <v>33</v>
      </c>
      <c r="B20" s="53"/>
      <c r="C20" s="53"/>
      <c r="D20" s="53"/>
      <c r="E20" s="53"/>
      <c r="F20" s="53"/>
      <c r="G20" s="53"/>
      <c r="H20" s="53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</row>
    <row r="21" spans="1:68" ht="16.5" customHeight="1" x14ac:dyDescent="0.25">
      <c r="A21" s="21"/>
      <c r="B21" s="22" t="s">
        <v>34</v>
      </c>
      <c r="C21" s="23" t="s">
        <v>6</v>
      </c>
      <c r="D21" s="24">
        <v>46191</v>
      </c>
      <c r="E21" s="25">
        <v>4</v>
      </c>
      <c r="F21" s="26">
        <f t="shared" ref="F21:F26" si="7">WORKDAY(D21,E21-1)</f>
        <v>46196</v>
      </c>
      <c r="G21" s="27">
        <v>0.3</v>
      </c>
      <c r="H21" s="28" t="s">
        <v>12</v>
      </c>
    </row>
    <row r="22" spans="1:68" ht="16.5" customHeight="1" x14ac:dyDescent="0.25">
      <c r="A22" s="21"/>
      <c r="B22" s="22" t="s">
        <v>35</v>
      </c>
      <c r="C22" s="23" t="s">
        <v>25</v>
      </c>
      <c r="D22" s="24">
        <v>46197</v>
      </c>
      <c r="E22" s="25">
        <v>2</v>
      </c>
      <c r="F22" s="26">
        <f t="shared" si="7"/>
        <v>46198</v>
      </c>
      <c r="G22" s="27">
        <v>0</v>
      </c>
      <c r="H22" s="28" t="s">
        <v>12</v>
      </c>
    </row>
    <row r="23" spans="1:68" ht="16.5" customHeight="1" x14ac:dyDescent="0.25">
      <c r="A23" s="21"/>
      <c r="B23" s="22" t="s">
        <v>36</v>
      </c>
      <c r="C23" s="23" t="s">
        <v>27</v>
      </c>
      <c r="D23" s="24">
        <v>46199</v>
      </c>
      <c r="E23" s="25">
        <v>6</v>
      </c>
      <c r="F23" s="26">
        <f t="shared" si="7"/>
        <v>46206</v>
      </c>
      <c r="G23" s="27">
        <v>0</v>
      </c>
      <c r="H23" s="28" t="s">
        <v>14</v>
      </c>
    </row>
    <row r="24" spans="1:68" ht="16.5" customHeight="1" x14ac:dyDescent="0.25">
      <c r="A24" s="21"/>
      <c r="B24" s="22" t="s">
        <v>37</v>
      </c>
      <c r="C24" s="23" t="s">
        <v>29</v>
      </c>
      <c r="D24" s="24">
        <v>46209</v>
      </c>
      <c r="E24" s="25">
        <v>6</v>
      </c>
      <c r="F24" s="26">
        <f t="shared" si="7"/>
        <v>46216</v>
      </c>
      <c r="G24" s="27">
        <v>0</v>
      </c>
      <c r="H24" s="28" t="s">
        <v>14</v>
      </c>
    </row>
    <row r="25" spans="1:68" ht="16.5" customHeight="1" x14ac:dyDescent="0.25">
      <c r="A25" s="21"/>
      <c r="B25" s="22" t="s">
        <v>38</v>
      </c>
      <c r="C25" s="23" t="s">
        <v>31</v>
      </c>
      <c r="D25" s="24">
        <v>46217</v>
      </c>
      <c r="E25" s="25">
        <v>3</v>
      </c>
      <c r="F25" s="26">
        <f t="shared" si="7"/>
        <v>46219</v>
      </c>
      <c r="G25" s="27">
        <v>0</v>
      </c>
      <c r="H25" s="28" t="s">
        <v>14</v>
      </c>
    </row>
    <row r="26" spans="1:68" ht="16.5" customHeight="1" x14ac:dyDescent="0.25">
      <c r="A26" s="21"/>
      <c r="B26" s="22" t="s">
        <v>39</v>
      </c>
      <c r="C26" s="23" t="s">
        <v>6</v>
      </c>
      <c r="D26" s="24">
        <v>46220</v>
      </c>
      <c r="E26" s="25">
        <v>2</v>
      </c>
      <c r="F26" s="26">
        <f t="shared" si="7"/>
        <v>46223</v>
      </c>
      <c r="G26" s="27">
        <v>0</v>
      </c>
      <c r="H26" s="28" t="s">
        <v>14</v>
      </c>
    </row>
    <row r="27" spans="1:68" ht="18.75" customHeight="1" x14ac:dyDescent="0.25">
      <c r="A27" s="53" t="s">
        <v>40</v>
      </c>
      <c r="B27" s="53"/>
      <c r="C27" s="53"/>
      <c r="D27" s="53"/>
      <c r="E27" s="53"/>
      <c r="F27" s="53"/>
      <c r="G27" s="53"/>
      <c r="H27" s="53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</row>
    <row r="28" spans="1:68" ht="16.5" customHeight="1" x14ac:dyDescent="0.25">
      <c r="A28" s="21"/>
      <c r="B28" s="22" t="s">
        <v>41</v>
      </c>
      <c r="C28" s="23" t="s">
        <v>6</v>
      </c>
      <c r="D28" s="24">
        <v>46224</v>
      </c>
      <c r="E28" s="25">
        <v>4</v>
      </c>
      <c r="F28" s="26">
        <f t="shared" ref="F28:F33" si="8">WORKDAY(D28,E28-1)</f>
        <v>46227</v>
      </c>
      <c r="G28" s="27">
        <v>0</v>
      </c>
      <c r="H28" s="28" t="s">
        <v>14</v>
      </c>
    </row>
    <row r="29" spans="1:68" ht="16.5" customHeight="1" x14ac:dyDescent="0.25">
      <c r="A29" s="21"/>
      <c r="B29" s="22" t="s">
        <v>42</v>
      </c>
      <c r="C29" s="23" t="s">
        <v>25</v>
      </c>
      <c r="D29" s="24">
        <v>46230</v>
      </c>
      <c r="E29" s="25">
        <v>3</v>
      </c>
      <c r="F29" s="26">
        <f t="shared" si="8"/>
        <v>46232</v>
      </c>
      <c r="G29" s="27">
        <v>0</v>
      </c>
      <c r="H29" s="28" t="s">
        <v>14</v>
      </c>
    </row>
    <row r="30" spans="1:68" ht="16.5" customHeight="1" x14ac:dyDescent="0.25">
      <c r="A30" s="21"/>
      <c r="B30" s="22" t="s">
        <v>43</v>
      </c>
      <c r="C30" s="23" t="s">
        <v>27</v>
      </c>
      <c r="D30" s="24">
        <v>46233</v>
      </c>
      <c r="E30" s="25">
        <v>4</v>
      </c>
      <c r="F30" s="26">
        <f t="shared" si="8"/>
        <v>46238</v>
      </c>
      <c r="G30" s="27">
        <v>0</v>
      </c>
      <c r="H30" s="28" t="s">
        <v>14</v>
      </c>
    </row>
    <row r="31" spans="1:68" ht="16.5" customHeight="1" x14ac:dyDescent="0.25">
      <c r="A31" s="21"/>
      <c r="B31" s="22" t="s">
        <v>44</v>
      </c>
      <c r="C31" s="23" t="s">
        <v>29</v>
      </c>
      <c r="D31" s="24">
        <v>46239</v>
      </c>
      <c r="E31" s="25">
        <v>3</v>
      </c>
      <c r="F31" s="26">
        <f t="shared" si="8"/>
        <v>46241</v>
      </c>
      <c r="G31" s="27">
        <v>0</v>
      </c>
      <c r="H31" s="28" t="s">
        <v>14</v>
      </c>
    </row>
    <row r="32" spans="1:68" ht="16.5" customHeight="1" x14ac:dyDescent="0.25">
      <c r="A32" s="21"/>
      <c r="B32" s="22" t="s">
        <v>45</v>
      </c>
      <c r="C32" s="23" t="s">
        <v>31</v>
      </c>
      <c r="D32" s="24">
        <v>46244</v>
      </c>
      <c r="E32" s="25">
        <v>2</v>
      </c>
      <c r="F32" s="26">
        <f t="shared" si="8"/>
        <v>46245</v>
      </c>
      <c r="G32" s="27">
        <v>0</v>
      </c>
      <c r="H32" s="28" t="s">
        <v>14</v>
      </c>
    </row>
    <row r="33" spans="1:68" ht="16.5" customHeight="1" x14ac:dyDescent="0.25">
      <c r="A33" s="21"/>
      <c r="B33" s="22" t="s">
        <v>46</v>
      </c>
      <c r="C33" s="23" t="s">
        <v>6</v>
      </c>
      <c r="D33" s="24">
        <v>46246</v>
      </c>
      <c r="E33" s="25">
        <v>2</v>
      </c>
      <c r="F33" s="26">
        <f t="shared" si="8"/>
        <v>46247</v>
      </c>
      <c r="G33" s="27">
        <v>0</v>
      </c>
      <c r="H33" s="28" t="s">
        <v>14</v>
      </c>
    </row>
    <row r="34" spans="1:68" ht="18.75" customHeight="1" x14ac:dyDescent="0.25">
      <c r="A34" s="53" t="s">
        <v>47</v>
      </c>
      <c r="B34" s="53"/>
      <c r="C34" s="53"/>
      <c r="D34" s="53"/>
      <c r="E34" s="53"/>
      <c r="F34" s="53"/>
      <c r="G34" s="53"/>
      <c r="H34" s="53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</row>
    <row r="35" spans="1:68" ht="16.5" customHeight="1" x14ac:dyDescent="0.25">
      <c r="A35" s="21"/>
      <c r="B35" s="22" t="s">
        <v>48</v>
      </c>
      <c r="C35" s="23" t="s">
        <v>6</v>
      </c>
      <c r="D35" s="24">
        <v>46248</v>
      </c>
      <c r="E35" s="25">
        <v>3</v>
      </c>
      <c r="F35" s="26">
        <f t="shared" ref="F35:F40" si="9">WORKDAY(D35,E35-1)</f>
        <v>46252</v>
      </c>
      <c r="G35" s="27">
        <v>0</v>
      </c>
      <c r="H35" s="28" t="s">
        <v>14</v>
      </c>
    </row>
    <row r="36" spans="1:68" ht="16.5" customHeight="1" x14ac:dyDescent="0.25">
      <c r="A36" s="21"/>
      <c r="B36" s="22" t="s">
        <v>49</v>
      </c>
      <c r="C36" s="23" t="s">
        <v>25</v>
      </c>
      <c r="D36" s="24">
        <v>46253</v>
      </c>
      <c r="E36" s="25">
        <v>1</v>
      </c>
      <c r="F36" s="26">
        <f t="shared" si="9"/>
        <v>46253</v>
      </c>
      <c r="G36" s="27">
        <v>0</v>
      </c>
      <c r="H36" s="28" t="s">
        <v>14</v>
      </c>
    </row>
    <row r="37" spans="1:68" ht="16.5" customHeight="1" x14ac:dyDescent="0.25">
      <c r="A37" s="21"/>
      <c r="B37" s="22" t="s">
        <v>50</v>
      </c>
      <c r="C37" s="23" t="s">
        <v>27</v>
      </c>
      <c r="D37" s="24">
        <v>46254</v>
      </c>
      <c r="E37" s="25">
        <v>1</v>
      </c>
      <c r="F37" s="26">
        <f t="shared" si="9"/>
        <v>46254</v>
      </c>
      <c r="G37" s="27">
        <v>0</v>
      </c>
      <c r="H37" s="28" t="s">
        <v>14</v>
      </c>
    </row>
    <row r="38" spans="1:68" ht="16.5" customHeight="1" x14ac:dyDescent="0.25">
      <c r="A38" s="21"/>
      <c r="B38" s="22" t="s">
        <v>51</v>
      </c>
      <c r="C38" s="23" t="s">
        <v>29</v>
      </c>
      <c r="D38" s="24">
        <v>46254</v>
      </c>
      <c r="E38" s="25">
        <v>1</v>
      </c>
      <c r="F38" s="26">
        <f t="shared" si="9"/>
        <v>46254</v>
      </c>
      <c r="G38" s="27">
        <v>0</v>
      </c>
      <c r="H38" s="28" t="s">
        <v>14</v>
      </c>
    </row>
    <row r="39" spans="1:68" ht="16.5" customHeight="1" x14ac:dyDescent="0.25">
      <c r="A39" s="21"/>
      <c r="B39" s="22" t="s">
        <v>52</v>
      </c>
      <c r="C39" s="23" t="s">
        <v>31</v>
      </c>
      <c r="D39" s="24">
        <v>46255</v>
      </c>
      <c r="E39" s="25">
        <v>1</v>
      </c>
      <c r="F39" s="26">
        <f t="shared" si="9"/>
        <v>46255</v>
      </c>
      <c r="G39" s="27">
        <v>0</v>
      </c>
      <c r="H39" s="28" t="s">
        <v>14</v>
      </c>
    </row>
    <row r="40" spans="1:68" ht="16.5" customHeight="1" x14ac:dyDescent="0.25">
      <c r="A40" s="29"/>
      <c r="B40" s="30" t="s">
        <v>53</v>
      </c>
      <c r="C40" s="31" t="s">
        <v>6</v>
      </c>
      <c r="D40" s="32">
        <v>46255</v>
      </c>
      <c r="E40" s="33">
        <v>1</v>
      </c>
      <c r="F40" s="34">
        <f t="shared" si="9"/>
        <v>46255</v>
      </c>
      <c r="G40" s="35">
        <v>0</v>
      </c>
      <c r="H40" s="36" t="s">
        <v>14</v>
      </c>
    </row>
  </sheetData>
  <mergeCells count="22">
    <mergeCell ref="A1:D1"/>
    <mergeCell ref="E1:BP1"/>
    <mergeCell ref="A2:BP2"/>
    <mergeCell ref="A3:BP3"/>
    <mergeCell ref="C5:E5"/>
    <mergeCell ref="G5:H5"/>
    <mergeCell ref="D8:E8"/>
    <mergeCell ref="G8:H8"/>
    <mergeCell ref="J8:K8"/>
    <mergeCell ref="M8:N8"/>
    <mergeCell ref="P8:Q8"/>
    <mergeCell ref="A34:H34"/>
    <mergeCell ref="G10:G12"/>
    <mergeCell ref="H10:H12"/>
    <mergeCell ref="A13:H13"/>
    <mergeCell ref="A20:H20"/>
    <mergeCell ref="A27:H27"/>
    <mergeCell ref="B10:B12"/>
    <mergeCell ref="C10:C12"/>
    <mergeCell ref="D10:D12"/>
    <mergeCell ref="E10:E12"/>
    <mergeCell ref="F10:F12"/>
  </mergeCells>
  <conditionalFormatting sqref="B14:H19">
    <cfRule type="expression" dxfId="13" priority="13">
      <formula>ISEVEN(ROW())</formula>
    </cfRule>
  </conditionalFormatting>
  <conditionalFormatting sqref="B21:H26">
    <cfRule type="expression" dxfId="12" priority="14">
      <formula>ISEVEN(ROW())</formula>
    </cfRule>
  </conditionalFormatting>
  <conditionalFormatting sqref="B28:H33">
    <cfRule type="expression" dxfId="11" priority="15">
      <formula>ISEVEN(ROW())</formula>
    </cfRule>
  </conditionalFormatting>
  <conditionalFormatting sqref="B35:H40">
    <cfRule type="expression" dxfId="10" priority="16">
      <formula>ISEVEN(ROW())</formula>
    </cfRule>
  </conditionalFormatting>
  <conditionalFormatting sqref="G13:G40">
    <cfRule type="colorScale" priority="8">
      <colorScale>
        <cfvo type="num" val="0"/>
        <cfvo type="num" val="0.5"/>
        <cfvo type="num" val="1"/>
        <color rgb="FFF2C2C4"/>
        <color rgb="FFF6E2B3"/>
        <color rgb="FFBFE0C0"/>
      </colorScale>
    </cfRule>
  </conditionalFormatting>
  <conditionalFormatting sqref="H13:H40">
    <cfRule type="expression" dxfId="9" priority="9">
      <formula>$H13="Completado"</formula>
    </cfRule>
    <cfRule type="expression" dxfId="8" priority="10">
      <formula>$H13="En Proceso"</formula>
    </cfRule>
    <cfRule type="expression" dxfId="7" priority="11">
      <formula>$H13="Atrasado"</formula>
    </cfRule>
    <cfRule type="expression" dxfId="6" priority="12">
      <formula>$H13="Sin Iniciar"</formula>
    </cfRule>
  </conditionalFormatting>
  <conditionalFormatting sqref="I10:BP12">
    <cfRule type="expression" dxfId="5" priority="7">
      <formula>I$12=TODAY()</formula>
    </cfRule>
  </conditionalFormatting>
  <conditionalFormatting sqref="I13:BP40">
    <cfRule type="expression" dxfId="4" priority="2">
      <formula>AND($D13&lt;&gt;"",I$12&gt;=$D13,I$12&lt;=$F13,$H13="Completado")</formula>
    </cfRule>
    <cfRule type="expression" dxfId="3" priority="3">
      <formula>AND($D13&lt;&gt;"",I$12&gt;=$D13,I$12&lt;=$F13,$H13="En Proceso")</formula>
    </cfRule>
    <cfRule type="expression" dxfId="2" priority="4">
      <formula>AND($D13&lt;&gt;"",I$12&gt;=$D13,I$12&lt;=$F13,$H13="Atrasado")</formula>
    </cfRule>
    <cfRule type="expression" dxfId="1" priority="5">
      <formula>AND($D13&lt;&gt;"",I$12&gt;=$D13,I$12&lt;=$F13,$H13="Sin Iniciar")</formula>
    </cfRule>
    <cfRule type="expression" dxfId="0" priority="6">
      <formula>I$12=TODAY()</formula>
    </cfRule>
  </conditionalFormatting>
  <dataValidations count="1">
    <dataValidation type="decimal" allowBlank="1" errorTitle="Avance invalido" error="Ingresa un valor entre 0% y 100%." sqref="G13:G40" xr:uid="{00000000-0002-0000-0000-000002000000}">
      <formula1>0</formula1>
      <formula2>1</formula2>
    </dataValidation>
  </dataValidations>
  <pageMargins left="0.3" right="0.3" top="0.4" bottom="0.4" header="0.511811023622047" footer="0.511811023622047"/>
  <pageSetup fitToWidth="0" orientation="landscape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errorTitle="Estado invalido" error="Selecciona un estado de la lista." xr:uid="{00000000-0002-0000-0000-000000000000}">
          <x14:formula1>
            <xm:f>'Configuracion-modelosdocu.com'!$F$8:$F$11</xm:f>
          </x14:formula1>
          <x14:formula2>
            <xm:f>0</xm:f>
          </x14:formula2>
          <xm:sqref>H13:H40</xm:sqref>
        </x14:dataValidation>
        <x14:dataValidation type="list" allowBlank="1" errorTitle="Responsable" error="Selecciona o agrega un responsable en la hoja Configuracion." xr:uid="{00000000-0002-0000-0000-000001000000}">
          <x14:formula1>
            <xm:f>'Configuracion-modelosdocu.com'!$B$8:$B$17</xm:f>
          </x14:formula1>
          <x14:formula2>
            <xm:f>0</xm:f>
          </x14:formula2>
          <xm:sqref>C13:C40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A9803F"/>
    <pageSetUpPr fitToPage="1"/>
  </sheetPr>
  <dimension ref="A1:K27"/>
  <sheetViews>
    <sheetView showGridLines="0" tabSelected="1" topLeftCell="A15" zoomScaleNormal="100" workbookViewId="0">
      <selection activeCell="L30" sqref="L30"/>
    </sheetView>
  </sheetViews>
  <sheetFormatPr baseColWidth="10" defaultColWidth="8.7109375" defaultRowHeight="15" x14ac:dyDescent="0.25"/>
  <cols>
    <col min="1" max="1" width="2.140625" customWidth="1"/>
    <col min="2" max="2" width="22" customWidth="1"/>
    <col min="3" max="5" width="3" customWidth="1"/>
    <col min="6" max="6" width="16" customWidth="1"/>
    <col min="7" max="7" width="3" customWidth="1"/>
    <col min="8" max="8" width="60" customWidth="1"/>
  </cols>
  <sheetData>
    <row r="1" spans="1:8" ht="33.75" customHeight="1" x14ac:dyDescent="0.25">
      <c r="A1" s="66" t="s">
        <v>54</v>
      </c>
      <c r="B1" s="66"/>
      <c r="C1" s="66"/>
      <c r="D1" s="66"/>
      <c r="E1" s="66"/>
      <c r="F1" s="66"/>
      <c r="G1" s="66"/>
      <c r="H1" s="66"/>
    </row>
    <row r="2" spans="1:8" ht="16.5" customHeight="1" x14ac:dyDescent="0.25">
      <c r="A2" s="59" t="s">
        <v>55</v>
      </c>
      <c r="B2" s="59"/>
      <c r="C2" s="59"/>
      <c r="D2" s="59"/>
      <c r="E2" s="59"/>
      <c r="F2" s="59"/>
      <c r="G2" s="59"/>
      <c r="H2" s="59"/>
    </row>
    <row r="3" spans="1:8" ht="4.5" customHeight="1" x14ac:dyDescent="0.25">
      <c r="A3" s="60"/>
      <c r="B3" s="60"/>
      <c r="C3" s="60"/>
      <c r="D3" s="60"/>
      <c r="E3" s="60"/>
      <c r="F3" s="60"/>
      <c r="G3" s="60"/>
      <c r="H3" s="60"/>
    </row>
    <row r="5" spans="1:8" ht="6" customHeight="1" x14ac:dyDescent="0.25"/>
    <row r="6" spans="1:8" x14ac:dyDescent="0.25">
      <c r="B6" s="65" t="s">
        <v>56</v>
      </c>
      <c r="C6" s="65"/>
      <c r="F6" s="65" t="s">
        <v>57</v>
      </c>
      <c r="G6" s="65"/>
    </row>
    <row r="7" spans="1:8" x14ac:dyDescent="0.25">
      <c r="B7" s="37" t="s">
        <v>58</v>
      </c>
      <c r="F7" s="37" t="s">
        <v>59</v>
      </c>
    </row>
    <row r="8" spans="1:8" x14ac:dyDescent="0.25">
      <c r="B8" s="38" t="s">
        <v>6</v>
      </c>
      <c r="E8" s="10"/>
      <c r="F8" s="39" t="s">
        <v>14</v>
      </c>
    </row>
    <row r="9" spans="1:8" x14ac:dyDescent="0.25">
      <c r="B9" s="38" t="s">
        <v>25</v>
      </c>
      <c r="E9" s="8"/>
      <c r="F9" s="39" t="s">
        <v>12</v>
      </c>
    </row>
    <row r="10" spans="1:8" x14ac:dyDescent="0.25">
      <c r="B10" s="38" t="s">
        <v>27</v>
      </c>
      <c r="E10" s="7"/>
      <c r="F10" s="39" t="s">
        <v>11</v>
      </c>
    </row>
    <row r="11" spans="1:8" x14ac:dyDescent="0.25">
      <c r="B11" s="38" t="s">
        <v>29</v>
      </c>
      <c r="E11" s="9"/>
      <c r="F11" s="39" t="s">
        <v>13</v>
      </c>
    </row>
    <row r="12" spans="1:8" x14ac:dyDescent="0.25">
      <c r="B12" s="38" t="s">
        <v>31</v>
      </c>
    </row>
    <row r="13" spans="1:8" ht="15" customHeight="1" x14ac:dyDescent="0.25">
      <c r="B13" s="40"/>
      <c r="F13" s="64" t="s">
        <v>60</v>
      </c>
      <c r="G13" s="64"/>
    </row>
    <row r="14" spans="1:8" x14ac:dyDescent="0.25">
      <c r="B14" s="40"/>
      <c r="F14" s="64"/>
      <c r="G14" s="64"/>
    </row>
    <row r="15" spans="1:8" x14ac:dyDescent="0.25">
      <c r="B15" s="40"/>
      <c r="F15" s="64"/>
      <c r="G15" s="64"/>
    </row>
    <row r="16" spans="1:8" x14ac:dyDescent="0.25">
      <c r="B16" s="40"/>
      <c r="F16" s="64"/>
      <c r="G16" s="64"/>
    </row>
    <row r="17" spans="2:11" x14ac:dyDescent="0.25">
      <c r="B17" s="40"/>
      <c r="F17" s="64"/>
      <c r="G17" s="64"/>
    </row>
    <row r="20" spans="2:11" x14ac:dyDescent="0.25">
      <c r="B20" s="65" t="s">
        <v>61</v>
      </c>
      <c r="C20" s="65"/>
      <c r="D20" s="65"/>
      <c r="E20" s="65"/>
      <c r="F20" s="65"/>
      <c r="G20" s="65"/>
      <c r="H20" s="65"/>
    </row>
    <row r="21" spans="2:11" ht="27.75" customHeight="1" x14ac:dyDescent="0.25">
      <c r="B21" s="41" t="s">
        <v>62</v>
      </c>
      <c r="C21" s="63" t="s">
        <v>63</v>
      </c>
      <c r="D21" s="63"/>
      <c r="E21" s="63"/>
      <c r="F21" s="63"/>
      <c r="G21" s="63"/>
      <c r="H21" s="63"/>
      <c r="K21" s="50" t="s">
        <v>95</v>
      </c>
    </row>
    <row r="22" spans="2:11" ht="27.75" customHeight="1" x14ac:dyDescent="0.25">
      <c r="B22" s="41" t="s">
        <v>64</v>
      </c>
      <c r="C22" s="63" t="s">
        <v>65</v>
      </c>
      <c r="D22" s="63"/>
      <c r="E22" s="63"/>
      <c r="F22" s="63"/>
      <c r="G22" s="63"/>
      <c r="H22" s="63"/>
      <c r="K22" s="49" t="s">
        <v>93</v>
      </c>
    </row>
    <row r="23" spans="2:11" ht="27.75" customHeight="1" x14ac:dyDescent="0.25">
      <c r="B23" s="41" t="s">
        <v>66</v>
      </c>
      <c r="C23" s="63" t="s">
        <v>67</v>
      </c>
      <c r="D23" s="63"/>
      <c r="E23" s="63"/>
      <c r="F23" s="63"/>
      <c r="G23" s="63"/>
      <c r="H23" s="63"/>
    </row>
    <row r="24" spans="2:11" ht="27.75" customHeight="1" x14ac:dyDescent="0.25">
      <c r="B24" s="41" t="s">
        <v>68</v>
      </c>
      <c r="C24" s="63" t="s">
        <v>69</v>
      </c>
      <c r="D24" s="63"/>
      <c r="E24" s="63"/>
      <c r="F24" s="63"/>
      <c r="G24" s="63"/>
      <c r="H24" s="63"/>
    </row>
    <row r="25" spans="2:11" ht="27.75" customHeight="1" x14ac:dyDescent="0.25">
      <c r="B25" s="41" t="s">
        <v>70</v>
      </c>
      <c r="C25" s="63" t="s">
        <v>71</v>
      </c>
      <c r="D25" s="63"/>
      <c r="E25" s="63"/>
      <c r="F25" s="63"/>
      <c r="G25" s="63"/>
      <c r="H25" s="63"/>
    </row>
    <row r="26" spans="2:11" ht="27.75" customHeight="1" x14ac:dyDescent="0.25">
      <c r="B26" s="41" t="s">
        <v>72</v>
      </c>
      <c r="C26" s="63" t="s">
        <v>73</v>
      </c>
      <c r="D26" s="63"/>
      <c r="E26" s="63"/>
      <c r="F26" s="63"/>
      <c r="G26" s="63"/>
      <c r="H26" s="63"/>
      <c r="K26" s="51" t="s">
        <v>96</v>
      </c>
    </row>
    <row r="27" spans="2:11" ht="27.75" customHeight="1" x14ac:dyDescent="0.25">
      <c r="B27" s="41" t="s">
        <v>74</v>
      </c>
      <c r="C27" s="63" t="s">
        <v>75</v>
      </c>
      <c r="D27" s="63"/>
      <c r="E27" s="63"/>
      <c r="F27" s="63"/>
      <c r="G27" s="63"/>
      <c r="H27" s="63"/>
      <c r="K27" s="52" t="s">
        <v>94</v>
      </c>
    </row>
  </sheetData>
  <mergeCells count="14">
    <mergeCell ref="A1:H1"/>
    <mergeCell ref="A2:H2"/>
    <mergeCell ref="A3:H3"/>
    <mergeCell ref="B6:C6"/>
    <mergeCell ref="F6:G6"/>
    <mergeCell ref="C24:H24"/>
    <mergeCell ref="C25:H25"/>
    <mergeCell ref="C26:H26"/>
    <mergeCell ref="C27:H27"/>
    <mergeCell ref="F13:G17"/>
    <mergeCell ref="B20:H20"/>
    <mergeCell ref="C21:H21"/>
    <mergeCell ref="C22:H22"/>
    <mergeCell ref="C23:H23"/>
  </mergeCells>
  <hyperlinks>
    <hyperlink ref="K22" r:id="rId1" xr:uid="{55A34F90-7D18-4F73-A068-EA16726FC975}"/>
  </hyperlinks>
  <pageMargins left="0.4" right="0.4" top="0.4" bottom="0.4" header="0.511811023622047" footer="0.511811023622047"/>
  <pageSetup fitToHeight="0" orientation="landscape" horizontalDpi="300" verticalDpi="30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4A7FA7"/>
    <pageSetUpPr fitToPage="1"/>
  </sheetPr>
  <dimension ref="A1:M15"/>
  <sheetViews>
    <sheetView showGridLines="0" topLeftCell="A4" zoomScaleNormal="100" workbookViewId="0">
      <selection activeCell="O13" sqref="O13"/>
    </sheetView>
  </sheetViews>
  <sheetFormatPr baseColWidth="10" defaultColWidth="8.7109375" defaultRowHeight="15" x14ac:dyDescent="0.25"/>
  <cols>
    <col min="1" max="1" width="2.140625" customWidth="1"/>
    <col min="2" max="13" width="11.28515625" customWidth="1"/>
  </cols>
  <sheetData>
    <row r="1" spans="1:13" ht="33.75" customHeight="1" x14ac:dyDescent="0.25">
      <c r="A1" s="66" t="s">
        <v>76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</row>
    <row r="2" spans="1:13" ht="16.5" customHeight="1" x14ac:dyDescent="0.25">
      <c r="A2" s="59" t="s">
        <v>77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</row>
    <row r="3" spans="1:13" ht="4.5" customHeight="1" x14ac:dyDescent="0.25">
      <c r="A3" s="60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</row>
    <row r="5" spans="1:13" ht="6" customHeight="1" x14ac:dyDescent="0.25"/>
    <row r="6" spans="1:13" ht="15.75" customHeight="1" x14ac:dyDescent="0.25">
      <c r="B6" s="74" t="s">
        <v>78</v>
      </c>
      <c r="C6" s="74"/>
      <c r="D6" s="74" t="s">
        <v>79</v>
      </c>
      <c r="E6" s="74"/>
      <c r="F6" s="74" t="s">
        <v>80</v>
      </c>
      <c r="G6" s="74"/>
      <c r="H6" s="74" t="s">
        <v>81</v>
      </c>
      <c r="I6" s="74"/>
      <c r="J6" s="74" t="s">
        <v>82</v>
      </c>
      <c r="K6" s="74"/>
      <c r="L6" s="74" t="s">
        <v>83</v>
      </c>
      <c r="M6" s="74"/>
    </row>
    <row r="7" spans="1:13" ht="36" customHeight="1" x14ac:dyDescent="0.25">
      <c r="B7" s="69">
        <f>COUNTA(Cronograma!$H$13:$H$40)</f>
        <v>24</v>
      </c>
      <c r="C7" s="69"/>
      <c r="D7" s="70">
        <f>COUNTIF(Cronograma!$H$13:$H$40,"Completado")</f>
        <v>3</v>
      </c>
      <c r="E7" s="70"/>
      <c r="F7" s="71">
        <f>COUNTIF(Cronograma!$H$13:$H$40,"En Proceso")</f>
        <v>4</v>
      </c>
      <c r="G7" s="71"/>
      <c r="H7" s="72">
        <f>COUNTIF(Cronograma!$H$13:$H$40,"Atrasado")</f>
        <v>1</v>
      </c>
      <c r="I7" s="72"/>
      <c r="J7" s="73">
        <f>COUNTIF(Cronograma!$H$13:$H$40,"Sin Iniciar")</f>
        <v>16</v>
      </c>
      <c r="K7" s="73"/>
      <c r="L7" s="68">
        <f>AVERAGE(Cronograma!$G$13:$G$40)</f>
        <v>0.22083333333333333</v>
      </c>
      <c r="M7" s="68"/>
    </row>
    <row r="8" spans="1:13" ht="4.5" customHeight="1" x14ac:dyDescent="0.25"/>
    <row r="10" spans="1:13" ht="18" customHeight="1" x14ac:dyDescent="0.25">
      <c r="B10" s="65" t="s">
        <v>84</v>
      </c>
      <c r="C10" s="65"/>
      <c r="D10" s="65"/>
      <c r="G10" s="65" t="s">
        <v>85</v>
      </c>
      <c r="H10" s="65"/>
      <c r="I10" s="65"/>
      <c r="J10" s="65"/>
    </row>
    <row r="11" spans="1:13" x14ac:dyDescent="0.25">
      <c r="B11" s="42" t="s">
        <v>59</v>
      </c>
      <c r="C11" s="42" t="s">
        <v>86</v>
      </c>
      <c r="G11" s="42" t="s">
        <v>87</v>
      </c>
      <c r="I11" s="42" t="s">
        <v>88</v>
      </c>
    </row>
    <row r="12" spans="1:13" x14ac:dyDescent="0.25">
      <c r="B12" s="43" t="s">
        <v>11</v>
      </c>
      <c r="C12" s="43">
        <f>COUNTIF(Cronograma!$H$13:$H$40,"Completado")</f>
        <v>3</v>
      </c>
      <c r="D12" s="44"/>
      <c r="G12" s="67" t="s">
        <v>89</v>
      </c>
      <c r="H12" s="67"/>
      <c r="I12" s="45">
        <f>AVERAGE(Cronograma!$G$14:$G$19)</f>
        <v>0.83333333333333337</v>
      </c>
    </row>
    <row r="13" spans="1:13" x14ac:dyDescent="0.25">
      <c r="B13" s="43" t="s">
        <v>12</v>
      </c>
      <c r="C13" s="43">
        <f>COUNTIF(Cronograma!$H$13:$H$40,"En Proceso")</f>
        <v>4</v>
      </c>
      <c r="D13" s="46"/>
      <c r="G13" s="67" t="s">
        <v>90</v>
      </c>
      <c r="H13" s="67"/>
      <c r="I13" s="45">
        <f>AVERAGE(Cronograma!$G$21:$G$26)</f>
        <v>4.9999999999999996E-2</v>
      </c>
    </row>
    <row r="14" spans="1:13" x14ac:dyDescent="0.25">
      <c r="B14" s="43" t="s">
        <v>13</v>
      </c>
      <c r="C14" s="43">
        <f>COUNTIF(Cronograma!$H$13:$H$40,"Atrasado")</f>
        <v>1</v>
      </c>
      <c r="D14" s="47"/>
      <c r="G14" s="67" t="s">
        <v>91</v>
      </c>
      <c r="H14" s="67"/>
      <c r="I14" s="45">
        <f>AVERAGE(Cronograma!$G$28:$G$33)</f>
        <v>0</v>
      </c>
    </row>
    <row r="15" spans="1:13" x14ac:dyDescent="0.25">
      <c r="B15" s="43" t="s">
        <v>14</v>
      </c>
      <c r="C15" s="43">
        <f>COUNTIF(Cronograma!$H$13:$H$40,"Sin Iniciar")</f>
        <v>16</v>
      </c>
      <c r="D15" s="48"/>
      <c r="G15" s="67" t="s">
        <v>92</v>
      </c>
      <c r="H15" s="67"/>
      <c r="I15" s="45">
        <f>AVERAGE(Cronograma!$G$35:$G$40)</f>
        <v>0</v>
      </c>
    </row>
  </sheetData>
  <mergeCells count="21">
    <mergeCell ref="A1:M1"/>
    <mergeCell ref="A2:M2"/>
    <mergeCell ref="A3:M3"/>
    <mergeCell ref="B6:C6"/>
    <mergeCell ref="D6:E6"/>
    <mergeCell ref="F6:G6"/>
    <mergeCell ref="H6:I6"/>
    <mergeCell ref="J6:K6"/>
    <mergeCell ref="L6:M6"/>
    <mergeCell ref="G14:H14"/>
    <mergeCell ref="G15:H15"/>
    <mergeCell ref="L7:M7"/>
    <mergeCell ref="B10:D10"/>
    <mergeCell ref="G10:J10"/>
    <mergeCell ref="G12:H12"/>
    <mergeCell ref="G13:H13"/>
    <mergeCell ref="B7:C7"/>
    <mergeCell ref="D7:E7"/>
    <mergeCell ref="F7:G7"/>
    <mergeCell ref="H7:I7"/>
    <mergeCell ref="J7:K7"/>
  </mergeCells>
  <pageMargins left="0.4" right="0.4" top="0.4" bottom="0.4" header="0.511811023622047" footer="0.511811023622047"/>
  <pageSetup fitToHeight="0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Cronograma</vt:lpstr>
      <vt:lpstr>Configuracion-modelosdocu.com</vt:lpstr>
      <vt:lpstr>Resumen</vt:lpstr>
      <vt:lpstr>Cronograma!Títulos_a_imprimir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Cronograma de Actividades - Plantilla Profesional</dc:title>
  <dc:subject>Gestion de Proyectos</dc:subject>
  <dc:creator>Plantilla Cronograma</dc:creator>
  <dc:description/>
  <cp:lastModifiedBy>User</cp:lastModifiedBy>
  <cp:revision>1</cp:revision>
  <cp:lastPrinted>2026-06-19T21:33:34Z</cp:lastPrinted>
  <dcterms:created xsi:type="dcterms:W3CDTF">2026-06-19T16:42:00Z</dcterms:created>
  <dcterms:modified xsi:type="dcterms:W3CDTF">2026-06-20T01:44:02Z</dcterms:modified>
  <dc:language>en-US</dc:language>
</cp:coreProperties>
</file>